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15"/>
  <workbookPr codeName="ThisWorkbook"/>
  <mc:AlternateContent xmlns:mc="http://schemas.openxmlformats.org/markup-compatibility/2006">
    <mc:Choice Requires="x15">
      <x15ac:absPath xmlns:x15ac="http://schemas.microsoft.com/office/spreadsheetml/2010/11/ac" url="https://tillmobil-my.sharepoint.com/personal/serge_terzian_reunify_se/Documents/"/>
    </mc:Choice>
  </mc:AlternateContent>
  <xr:revisionPtr revIDLastSave="0" documentId="8_{75FAB0B0-1D82-4B26-AF8D-D4703126888B}" xr6:coauthVersionLast="47" xr6:coauthVersionMax="47" xr10:uidLastSave="{00000000-0000-0000-0000-000000000000}"/>
  <bookViews>
    <workbookView xWindow="390" yWindow="390" windowWidth="24990" windowHeight="11295" firstSheet="1" activeTab="1" xr2:uid="{703D9CD0-DC26-441A-8E40-57DA8B582CB6}"/>
  </bookViews>
  <sheets>
    <sheet name="Blad1" sheetId="25" state="hidden" r:id="rId1"/>
    <sheet name="Hi3G - TB Röstabonnemang" sheetId="1" r:id="rId2"/>
    <sheet name="Uträkning hårdvaruköp 2024" sheetId="19" state="veryHidden" r:id="rId3"/>
    <sheet name="Finns ej acordo" sheetId="20" state="veryHidden" r:id="rId4"/>
    <sheet name="Hi3G - TB Mobilt Bredband" sheetId="22" r:id="rId5"/>
  </sheets>
  <definedNames>
    <definedName name="_xlnm._FilterDatabase" localSheetId="2" hidden="1">'Uträkning hårdvaruköp 2024'!$A$1:$F$45</definedName>
    <definedName name="Intervaller" localSheetId="4">'Hi3G - TB Mobilt Bredband'!$E$4:$E$9</definedName>
    <definedName name="Intervaller">'Hi3G - TB Röstabonnemang'!$E$4:$E$36</definedName>
    <definedName name="LISTA" localSheetId="4">'Hi3G - TB Mobilt Bredband'!$H$1:$O$196</definedName>
    <definedName name="LISTA">'Hi3G - TB Röstabonnemang'!$H:$O</definedName>
    <definedName name="Produkter" localSheetId="4">'Hi3G - TB Mobilt Bredband'!$H$2:$H$196</definedName>
    <definedName name="Produkter">'Hi3G - TB Röstabonnemang'!$H$2:$H$195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 i="22" l="1"/>
  <c r="L2" i="22"/>
  <c r="J3" i="22"/>
  <c r="L3" i="22"/>
  <c r="J4" i="22"/>
  <c r="L4" i="22"/>
  <c r="J5" i="22"/>
  <c r="L5" i="22"/>
  <c r="J6" i="22"/>
  <c r="L6" i="22"/>
  <c r="J7" i="22"/>
  <c r="L7" i="22"/>
  <c r="J8" i="22"/>
  <c r="L8" i="22"/>
  <c r="J9" i="22"/>
  <c r="L9" i="22"/>
  <c r="J10" i="22"/>
  <c r="L10" i="22"/>
  <c r="J11" i="22"/>
  <c r="L11" i="22"/>
  <c r="J12" i="22"/>
  <c r="L12" i="22"/>
  <c r="J13" i="22"/>
  <c r="L13" i="22"/>
  <c r="J14" i="22"/>
  <c r="L14" i="22"/>
  <c r="J15" i="22"/>
  <c r="L15" i="22"/>
  <c r="J16" i="22"/>
  <c r="L16" i="22"/>
  <c r="J17" i="22"/>
  <c r="L17" i="22"/>
  <c r="J18" i="22"/>
  <c r="L18" i="22"/>
  <c r="J19" i="22"/>
  <c r="L19" i="22"/>
  <c r="J20" i="22"/>
  <c r="L20" i="22"/>
  <c r="J21" i="22"/>
  <c r="L21" i="22"/>
  <c r="J22" i="22"/>
  <c r="L22" i="22"/>
  <c r="J23" i="22"/>
  <c r="L23" i="22"/>
  <c r="J24" i="22"/>
  <c r="L24" i="22"/>
  <c r="J25" i="22"/>
  <c r="L25" i="22"/>
  <c r="J26" i="22"/>
  <c r="L26" i="22"/>
  <c r="J27" i="22"/>
  <c r="L27" i="22"/>
  <c r="J28" i="22"/>
  <c r="L28" i="22"/>
  <c r="J29" i="22"/>
  <c r="L29" i="22"/>
  <c r="J30" i="22"/>
  <c r="L30" i="22"/>
  <c r="J31" i="22"/>
  <c r="L31" i="22"/>
  <c r="J32" i="22"/>
  <c r="L32" i="22"/>
  <c r="J33" i="22"/>
  <c r="L33" i="22"/>
  <c r="J34" i="22"/>
  <c r="L34" i="22"/>
  <c r="J35" i="22"/>
  <c r="L35" i="22"/>
  <c r="J36" i="22"/>
  <c r="L36" i="22"/>
  <c r="J37" i="22"/>
  <c r="L37" i="22"/>
  <c r="J38" i="22"/>
  <c r="L38" i="22"/>
  <c r="J39" i="22"/>
  <c r="L39" i="22"/>
  <c r="J40" i="22"/>
  <c r="L40" i="22"/>
  <c r="J41" i="22"/>
  <c r="L41" i="22"/>
  <c r="J42" i="22"/>
  <c r="L42" i="22"/>
  <c r="J43" i="22"/>
  <c r="L43" i="22"/>
  <c r="J44" i="22"/>
  <c r="L44" i="22"/>
  <c r="J45" i="22"/>
  <c r="L45" i="22"/>
  <c r="J46" i="22"/>
  <c r="L46" i="22"/>
  <c r="J47" i="22"/>
  <c r="L47" i="22"/>
  <c r="J48" i="22"/>
  <c r="L48" i="22"/>
  <c r="J49" i="22"/>
  <c r="L49" i="22"/>
  <c r="J50" i="22"/>
  <c r="L50" i="22"/>
  <c r="J51" i="22"/>
  <c r="L51" i="22"/>
  <c r="J52" i="22"/>
  <c r="L52" i="22"/>
  <c r="J53" i="22"/>
  <c r="L53" i="22"/>
  <c r="J54" i="22"/>
  <c r="L54" i="22"/>
  <c r="J55" i="22"/>
  <c r="L55" i="22"/>
  <c r="J56" i="22"/>
  <c r="L56" i="22"/>
  <c r="J57" i="22"/>
  <c r="L57" i="22"/>
  <c r="J58" i="22"/>
  <c r="L58" i="22"/>
  <c r="J59" i="22"/>
  <c r="L59" i="22"/>
  <c r="J60" i="22"/>
  <c r="L60" i="22"/>
  <c r="J61" i="22"/>
  <c r="L61" i="22"/>
  <c r="J62" i="22"/>
  <c r="L62" i="22"/>
  <c r="J63" i="22"/>
  <c r="L63" i="22"/>
  <c r="J64" i="22"/>
  <c r="L64" i="22"/>
  <c r="J65" i="22"/>
  <c r="L65" i="22"/>
  <c r="J66" i="22"/>
  <c r="L66" i="22"/>
  <c r="J67" i="22"/>
  <c r="L67" i="22"/>
  <c r="J68" i="22"/>
  <c r="L68" i="22"/>
  <c r="J69" i="22"/>
  <c r="L69" i="22"/>
  <c r="J70" i="22"/>
  <c r="L70" i="22"/>
  <c r="J71" i="22"/>
  <c r="L71" i="22"/>
  <c r="J72" i="22"/>
  <c r="L72" i="22"/>
  <c r="J73" i="22"/>
  <c r="L73" i="22"/>
  <c r="J74" i="22"/>
  <c r="L74" i="22"/>
  <c r="J75" i="22"/>
  <c r="L75" i="22"/>
  <c r="J76" i="22"/>
  <c r="L76" i="22"/>
  <c r="J77" i="22"/>
  <c r="L77" i="22"/>
  <c r="J78" i="22"/>
  <c r="L78" i="22"/>
  <c r="J79" i="22"/>
  <c r="L79" i="22"/>
  <c r="J80" i="22"/>
  <c r="L80" i="22"/>
  <c r="J81" i="22"/>
  <c r="L81" i="22"/>
  <c r="J82" i="22"/>
  <c r="L82" i="22"/>
  <c r="J83" i="22"/>
  <c r="L83" i="22"/>
  <c r="J84" i="22"/>
  <c r="L84" i="22"/>
  <c r="J85" i="22"/>
  <c r="L85" i="22"/>
  <c r="J86" i="22"/>
  <c r="L86" i="22"/>
  <c r="J87" i="22"/>
  <c r="L87" i="22"/>
  <c r="J88" i="22"/>
  <c r="L88" i="22"/>
  <c r="J89" i="22"/>
  <c r="L89" i="22"/>
  <c r="J90" i="22"/>
  <c r="L90" i="22"/>
  <c r="J91" i="22"/>
  <c r="L91" i="22"/>
  <c r="J92" i="22"/>
  <c r="L92" i="22"/>
  <c r="J93" i="22"/>
  <c r="L93" i="22"/>
  <c r="J94" i="22"/>
  <c r="L94" i="22"/>
  <c r="J95" i="22"/>
  <c r="L95" i="22"/>
  <c r="J96" i="22"/>
  <c r="L96" i="22"/>
  <c r="J97" i="22"/>
  <c r="L97" i="22"/>
  <c r="J98" i="22"/>
  <c r="L98" i="22"/>
  <c r="J99" i="22"/>
  <c r="L99" i="22"/>
  <c r="J100" i="22"/>
  <c r="L100" i="22"/>
  <c r="J101" i="22"/>
  <c r="L101" i="22"/>
  <c r="J102" i="22"/>
  <c r="L102" i="22"/>
  <c r="J103" i="22"/>
  <c r="L103" i="22"/>
  <c r="J104" i="22"/>
  <c r="L104" i="22"/>
  <c r="J105" i="22"/>
  <c r="L105" i="22"/>
  <c r="J106" i="22"/>
  <c r="L106" i="22"/>
  <c r="J107" i="22"/>
  <c r="L107" i="22"/>
  <c r="J108" i="22"/>
  <c r="L108" i="22"/>
  <c r="J109" i="22"/>
  <c r="L109" i="22"/>
  <c r="J110" i="22"/>
  <c r="L110" i="22"/>
  <c r="J111" i="22"/>
  <c r="L111" i="22"/>
  <c r="J112" i="22"/>
  <c r="L112" i="22"/>
  <c r="J113" i="22"/>
  <c r="L113" i="22"/>
  <c r="J114" i="22"/>
  <c r="L114" i="22"/>
  <c r="J115" i="22"/>
  <c r="L115" i="22"/>
  <c r="J116" i="22"/>
  <c r="L116" i="22"/>
  <c r="J117" i="22"/>
  <c r="L117" i="22"/>
  <c r="J118" i="22"/>
  <c r="L118" i="22"/>
  <c r="J119" i="22"/>
  <c r="L119" i="22"/>
  <c r="J120" i="22"/>
  <c r="L120" i="22"/>
  <c r="J121" i="22"/>
  <c r="L121" i="22"/>
  <c r="J122" i="22"/>
  <c r="L122" i="22"/>
  <c r="J123" i="22"/>
  <c r="L123" i="22"/>
  <c r="J124" i="22"/>
  <c r="L124" i="22"/>
  <c r="J125" i="22"/>
  <c r="L125" i="22"/>
  <c r="J126" i="22"/>
  <c r="L126" i="22"/>
  <c r="J127" i="22"/>
  <c r="L127" i="22"/>
  <c r="J128" i="22"/>
  <c r="L128" i="22"/>
  <c r="J129" i="22"/>
  <c r="L129" i="22"/>
  <c r="J130" i="22"/>
  <c r="L130" i="22"/>
  <c r="L2" i="1"/>
  <c r="L3" i="1"/>
  <c r="L4" i="1"/>
  <c r="L5" i="1"/>
  <c r="L6" i="1"/>
  <c r="L7" i="1"/>
  <c r="L8" i="1"/>
  <c r="L9" i="1"/>
  <c r="L10" i="1"/>
  <c r="L11" i="1"/>
  <c r="L12" i="1"/>
  <c r="L13" i="1"/>
  <c r="L14" i="1"/>
  <c r="L15" i="1"/>
  <c r="L16" i="1"/>
  <c r="L17" i="1"/>
  <c r="L18" i="1"/>
  <c r="L19" i="1"/>
  <c r="L20" i="1"/>
  <c r="L21" i="1"/>
  <c r="L22" i="1"/>
  <c r="L23" i="1"/>
  <c r="L24" i="1"/>
  <c r="L25" i="1"/>
  <c r="L26" i="1"/>
  <c r="L27" i="1"/>
  <c r="L28" i="1"/>
  <c r="L29" i="1"/>
  <c r="L30" i="1"/>
  <c r="L31" i="1"/>
  <c r="L32" i="1"/>
  <c r="L33" i="1"/>
  <c r="L34" i="1"/>
  <c r="L35" i="1"/>
  <c r="L36" i="1"/>
  <c r="L37" i="1"/>
  <c r="L38" i="1"/>
  <c r="L39" i="1"/>
  <c r="L40" i="1"/>
  <c r="L41" i="1"/>
  <c r="L42" i="1"/>
  <c r="L43" i="1"/>
  <c r="L44" i="1"/>
  <c r="L45" i="1"/>
  <c r="L46" i="1"/>
  <c r="L47" i="1"/>
  <c r="L48" i="1"/>
  <c r="L49" i="1"/>
  <c r="L50" i="1"/>
  <c r="L51" i="1"/>
  <c r="L52" i="1"/>
  <c r="L53" i="1"/>
  <c r="L54" i="1"/>
  <c r="L55" i="1"/>
  <c r="L56" i="1"/>
  <c r="L57" i="1"/>
  <c r="L58" i="1"/>
  <c r="L59" i="1"/>
  <c r="L60" i="1"/>
  <c r="L61" i="1"/>
  <c r="L62" i="1"/>
  <c r="L63" i="1"/>
  <c r="L64" i="1"/>
  <c r="L65" i="1"/>
  <c r="L66" i="1"/>
  <c r="L67" i="1"/>
  <c r="L68" i="1"/>
  <c r="L69" i="1"/>
  <c r="L70" i="1"/>
  <c r="L71" i="1"/>
  <c r="L72" i="1"/>
  <c r="L73" i="1"/>
  <c r="L74" i="1"/>
  <c r="L75" i="1"/>
  <c r="L76" i="1"/>
  <c r="L77" i="1"/>
  <c r="L78" i="1"/>
  <c r="L79" i="1"/>
  <c r="L80" i="1"/>
  <c r="L81" i="1"/>
  <c r="L82" i="1"/>
  <c r="L83" i="1"/>
  <c r="L84" i="1"/>
  <c r="L85" i="1"/>
  <c r="L86" i="1"/>
  <c r="L87" i="1"/>
  <c r="L88" i="1"/>
  <c r="L89" i="1"/>
  <c r="L90" i="1"/>
  <c r="L91" i="1"/>
  <c r="L92" i="1"/>
  <c r="L93" i="1"/>
  <c r="L94" i="1"/>
  <c r="L95" i="1"/>
  <c r="L96" i="1"/>
  <c r="L97" i="1"/>
  <c r="L98" i="1"/>
  <c r="L99" i="1"/>
  <c r="L100" i="1"/>
  <c r="L101" i="1"/>
  <c r="L102" i="1"/>
  <c r="L103" i="1"/>
  <c r="L104" i="1"/>
  <c r="L105" i="1"/>
  <c r="L106" i="1"/>
  <c r="L107" i="1"/>
  <c r="L108" i="1"/>
  <c r="L109" i="1"/>
  <c r="L110" i="1"/>
  <c r="L111" i="1"/>
  <c r="L112" i="1"/>
  <c r="L113" i="1"/>
  <c r="L114" i="1"/>
  <c r="L115" i="1"/>
  <c r="L116" i="1"/>
  <c r="L117" i="1"/>
  <c r="L118" i="1"/>
  <c r="L119" i="1"/>
  <c r="L120" i="1"/>
  <c r="L121" i="1"/>
  <c r="L122" i="1"/>
  <c r="L123" i="1"/>
  <c r="L124" i="1"/>
  <c r="L125" i="1"/>
  <c r="L126" i="1"/>
  <c r="L127" i="1"/>
  <c r="L128" i="1"/>
  <c r="L129" i="1"/>
  <c r="L130" i="1"/>
  <c r="J2" i="1"/>
  <c r="J3" i="1"/>
  <c r="J4" i="1"/>
  <c r="J5" i="1"/>
  <c r="J6" i="1"/>
  <c r="J7" i="1"/>
  <c r="J8" i="1"/>
  <c r="J9" i="1"/>
  <c r="J10" i="1"/>
  <c r="J11" i="1"/>
  <c r="J12" i="1"/>
  <c r="J13" i="1"/>
  <c r="J14" i="1"/>
  <c r="J15" i="1"/>
  <c r="J16" i="1"/>
  <c r="J17" i="1"/>
  <c r="J18" i="1"/>
  <c r="J19" i="1"/>
  <c r="J20" i="1"/>
  <c r="J21" i="1"/>
  <c r="J22" i="1"/>
  <c r="J23" i="1"/>
  <c r="J24" i="1"/>
  <c r="J25" i="1"/>
  <c r="J26" i="1"/>
  <c r="J27" i="1"/>
  <c r="J28" i="1"/>
  <c r="J29" i="1"/>
  <c r="J30" i="1"/>
  <c r="J31" i="1"/>
  <c r="J32" i="1"/>
  <c r="J33" i="1"/>
  <c r="J34" i="1"/>
  <c r="J35" i="1"/>
  <c r="J36" i="1"/>
  <c r="J37" i="1"/>
  <c r="J38" i="1"/>
  <c r="J39" i="1"/>
  <c r="J40" i="1"/>
  <c r="J41" i="1"/>
  <c r="J42" i="1"/>
  <c r="J43" i="1"/>
  <c r="J44" i="1"/>
  <c r="J45" i="1"/>
  <c r="J46" i="1"/>
  <c r="J47" i="1"/>
  <c r="J48" i="1"/>
  <c r="J49" i="1"/>
  <c r="J50" i="1"/>
  <c r="J51" i="1"/>
  <c r="J52" i="1"/>
  <c r="J53" i="1"/>
  <c r="J54" i="1"/>
  <c r="J55" i="1"/>
  <c r="J56" i="1"/>
  <c r="J57" i="1"/>
  <c r="J58" i="1"/>
  <c r="J59" i="1"/>
  <c r="J60" i="1"/>
  <c r="J61" i="1"/>
  <c r="J62" i="1"/>
  <c r="J63" i="1"/>
  <c r="J64" i="1"/>
  <c r="J65" i="1"/>
  <c r="J66" i="1"/>
  <c r="J67" i="1"/>
  <c r="J68" i="1"/>
  <c r="J69" i="1"/>
  <c r="J70" i="1"/>
  <c r="J71" i="1"/>
  <c r="J72" i="1"/>
  <c r="J73" i="1"/>
  <c r="J74" i="1"/>
  <c r="J75" i="1"/>
  <c r="J76" i="1"/>
  <c r="J77" i="1"/>
  <c r="J78" i="1"/>
  <c r="J79" i="1"/>
  <c r="J80" i="1"/>
  <c r="J81" i="1"/>
  <c r="J82" i="1"/>
  <c r="J83" i="1"/>
  <c r="J84" i="1"/>
  <c r="J85" i="1"/>
  <c r="J86" i="1"/>
  <c r="J87" i="1"/>
  <c r="J88" i="1"/>
  <c r="J89" i="1"/>
  <c r="J90" i="1"/>
  <c r="J91" i="1"/>
  <c r="J92" i="1"/>
  <c r="J93" i="1"/>
  <c r="J94" i="1"/>
  <c r="J95" i="1"/>
  <c r="J96" i="1"/>
  <c r="J97" i="1"/>
  <c r="J98" i="1"/>
  <c r="J99" i="1"/>
  <c r="J100" i="1"/>
  <c r="J101" i="1"/>
  <c r="J102" i="1"/>
  <c r="J103" i="1"/>
  <c r="J104" i="1"/>
  <c r="J105" i="1"/>
  <c r="J106" i="1"/>
  <c r="J107" i="1"/>
  <c r="J108" i="1"/>
  <c r="J109" i="1"/>
  <c r="J110" i="1"/>
  <c r="J111" i="1"/>
  <c r="J112" i="1"/>
  <c r="J113" i="1"/>
  <c r="J114" i="1"/>
  <c r="J115" i="1"/>
  <c r="J116" i="1"/>
  <c r="J117" i="1"/>
  <c r="J118" i="1"/>
  <c r="J119" i="1"/>
  <c r="J120" i="1"/>
  <c r="J121" i="1"/>
  <c r="J122" i="1"/>
  <c r="J123" i="1"/>
  <c r="J124" i="1"/>
  <c r="J125" i="1"/>
  <c r="J126" i="1"/>
  <c r="J127" i="1"/>
  <c r="J128" i="1"/>
  <c r="J129" i="1"/>
  <c r="J130" i="1"/>
  <c r="C17" i="1" l="1"/>
  <c r="C14" i="1"/>
  <c r="C18" i="22"/>
  <c r="C13" i="1"/>
  <c r="C14" i="22"/>
  <c r="C15" i="22"/>
  <c r="E50" i="20"/>
  <c r="F50" i="20"/>
  <c r="E49" i="20"/>
  <c r="F49" i="20"/>
  <c r="E48" i="20"/>
  <c r="F48" i="20"/>
  <c r="E47" i="20"/>
  <c r="F47" i="20"/>
  <c r="E46" i="20"/>
  <c r="F46" i="20"/>
  <c r="E45" i="20"/>
  <c r="F45" i="20"/>
  <c r="E44" i="20"/>
  <c r="F44" i="20"/>
  <c r="E43" i="20"/>
  <c r="F43" i="20"/>
  <c r="E42" i="20"/>
  <c r="F42" i="20"/>
  <c r="E41" i="20"/>
  <c r="F41" i="20"/>
  <c r="E40" i="20"/>
  <c r="F40" i="20"/>
  <c r="E39" i="20"/>
  <c r="F39" i="20"/>
  <c r="E38" i="20"/>
  <c r="F38" i="20"/>
  <c r="E37" i="20"/>
  <c r="F37" i="20"/>
  <c r="E36" i="20"/>
  <c r="F36" i="20"/>
  <c r="E35" i="20"/>
  <c r="F35" i="20"/>
  <c r="E34" i="20"/>
  <c r="F34" i="20"/>
  <c r="E33" i="20"/>
  <c r="F33" i="20"/>
  <c r="E32" i="20"/>
  <c r="F32" i="20"/>
  <c r="E31" i="20"/>
  <c r="F31" i="20"/>
  <c r="E30" i="20"/>
  <c r="F30" i="20"/>
  <c r="E29" i="20"/>
  <c r="F29" i="20"/>
  <c r="E28" i="20"/>
  <c r="F28" i="20"/>
  <c r="E27" i="20"/>
  <c r="F27" i="20"/>
  <c r="E26" i="20"/>
  <c r="F26" i="20"/>
  <c r="E25" i="20"/>
  <c r="F25" i="20"/>
  <c r="E24" i="20"/>
  <c r="F24" i="20"/>
  <c r="E23" i="20"/>
  <c r="F23" i="20"/>
  <c r="E22" i="20"/>
  <c r="F22" i="20"/>
  <c r="E21" i="20"/>
  <c r="F21" i="20"/>
  <c r="E20" i="20"/>
  <c r="F20" i="20"/>
  <c r="E19" i="20"/>
  <c r="F19" i="20"/>
  <c r="E18" i="20"/>
  <c r="F18" i="20"/>
  <c r="E17" i="20"/>
  <c r="F17" i="20"/>
  <c r="E16" i="20"/>
  <c r="F16" i="20"/>
  <c r="E15" i="20"/>
  <c r="F15" i="20"/>
  <c r="E14" i="20"/>
  <c r="F14" i="20"/>
  <c r="E13" i="20"/>
  <c r="F13" i="20"/>
  <c r="E12" i="20"/>
  <c r="F12" i="20"/>
  <c r="E11" i="20"/>
  <c r="F11" i="20"/>
  <c r="E10" i="20"/>
  <c r="F10" i="20"/>
  <c r="E9" i="20"/>
  <c r="F9" i="20"/>
  <c r="E8" i="20"/>
  <c r="F8" i="20"/>
  <c r="E7" i="20"/>
  <c r="F7" i="20"/>
  <c r="E6" i="20"/>
  <c r="F6" i="20"/>
  <c r="E5" i="20"/>
  <c r="F5" i="20"/>
  <c r="E4" i="20"/>
  <c r="F4" i="20"/>
  <c r="E3" i="20"/>
  <c r="F3" i="20"/>
  <c r="E2" i="20"/>
  <c r="F2" i="20"/>
</calcChain>
</file>

<file path=xl/sharedStrings.xml><?xml version="1.0" encoding="utf-8"?>
<sst xmlns="http://schemas.openxmlformats.org/spreadsheetml/2006/main" count="527" uniqueCount="217">
  <si>
    <t>a</t>
  </si>
  <si>
    <t>PRODUKTER</t>
  </si>
  <si>
    <t>INKÖPSPRIS</t>
  </si>
  <si>
    <t xml:space="preserve">PÅSLAG </t>
  </si>
  <si>
    <t xml:space="preserve"> FRAKT </t>
  </si>
  <si>
    <t xml:space="preserve"> TOTALKOSTNAD </t>
  </si>
  <si>
    <t xml:space="preserve"> VINST </t>
  </si>
  <si>
    <t>Max FHM 24 mån</t>
  </si>
  <si>
    <t>Max FHM 36 mån</t>
  </si>
  <si>
    <t>Månader</t>
  </si>
  <si>
    <t>Förhöjd Intervaller</t>
  </si>
  <si>
    <t>Apple 11-inch iPad Pro M4 Wi-Fi</t>
  </si>
  <si>
    <t>24 mån</t>
  </si>
  <si>
    <t>36 mån</t>
  </si>
  <si>
    <t>Apple 13-inch iPad Pro M4 256GB Wi-Fi + Cellular</t>
  </si>
  <si>
    <t>Apple 13-inch iPad Pro M4 512GB Wi-Fi</t>
  </si>
  <si>
    <t>Apple Airpods (2nd Gen) with Charging Case</t>
  </si>
  <si>
    <t xml:space="preserve"> -   kr </t>
  </si>
  <si>
    <t>Apple AirPods (3rd Gen) with Lightning Charging case</t>
  </si>
  <si>
    <t>Apple AirPods (4th Gen) USB-C</t>
  </si>
  <si>
    <t>Apple AirPods Pro (2nd gen) 2022</t>
  </si>
  <si>
    <t>Apple AirPods Pro (2nd Gen) 2023 USB-C</t>
  </si>
  <si>
    <t>Apple Pencil (2nd gen)</t>
  </si>
  <si>
    <t>Apple Watch SE GPS + Cellular 40mm Midnight Aluminium Case with Midnight Sport Band S/M</t>
  </si>
  <si>
    <r>
      <t xml:space="preserve">Välj Produkt: </t>
    </r>
    <r>
      <rPr>
        <sz val="12"/>
        <color theme="0"/>
        <rFont val="Aptos"/>
      </rPr>
      <t>(tryck på produkt namn)</t>
    </r>
  </si>
  <si>
    <t>iPhone 17 Pro Max 5G 256GB</t>
  </si>
  <si>
    <t>Apple Watch SE GPS 40mm Midnight Aluminium Case with Midnight Sport Band S/M</t>
  </si>
  <si>
    <r>
      <rPr>
        <b/>
        <sz val="12"/>
        <color theme="0"/>
        <rFont val="Aptos"/>
      </rPr>
      <t xml:space="preserve">MAX </t>
    </r>
    <r>
      <rPr>
        <sz val="12"/>
        <color theme="0"/>
        <rFont val="Aptos"/>
      </rPr>
      <t>Förhöjd 24 månader</t>
    </r>
  </si>
  <si>
    <t>Apple Watch Series 10 4G 42mm Aluminium med Sport Band S/M</t>
  </si>
  <si>
    <r>
      <rPr>
        <b/>
        <sz val="12"/>
        <color theme="0"/>
        <rFont val="Aptos"/>
      </rPr>
      <t xml:space="preserve">MAX </t>
    </r>
    <r>
      <rPr>
        <sz val="12"/>
        <color theme="0"/>
        <rFont val="Aptos"/>
      </rPr>
      <t>Förhöjd 36 månader</t>
    </r>
  </si>
  <si>
    <t>Apple Watch Series 9 41mm Aluminium med Sport Band M/L</t>
  </si>
  <si>
    <r>
      <rPr>
        <b/>
        <sz val="12"/>
        <color theme="0"/>
        <rFont val="Aptos"/>
      </rPr>
      <t>Förhöjd</t>
    </r>
    <r>
      <rPr>
        <sz val="12"/>
        <color theme="0"/>
        <rFont val="Aptos"/>
      </rPr>
      <t xml:space="preserve"> (skriv beloppet, se intervaller). </t>
    </r>
  </si>
  <si>
    <t>Apple Watch Ultra 2 49 mm Titanium med Alpine Loop (Medium)</t>
  </si>
  <si>
    <r>
      <rPr>
        <b/>
        <sz val="12"/>
        <color theme="0"/>
        <rFont val="Aptos"/>
      </rPr>
      <t>Månader:</t>
    </r>
    <r>
      <rPr>
        <sz val="12"/>
        <color theme="0"/>
        <rFont val="Aptos"/>
      </rPr>
      <t xml:space="preserve"> 24 eller 36</t>
    </r>
  </si>
  <si>
    <t>Cat S62 Pro</t>
  </si>
  <si>
    <t>TB Uträkning</t>
  </si>
  <si>
    <t>Google Pixel 8 5G 8/128GB</t>
  </si>
  <si>
    <t>Google Pixel 8 5G 8/256GB</t>
  </si>
  <si>
    <t>Google Pixel 9 Pro XL 5G 128GB</t>
  </si>
  <si>
    <t>Google Pixel 9a 5G 128GB</t>
  </si>
  <si>
    <t>HP Laptop 15-fd0054no 15,6" FHD</t>
  </si>
  <si>
    <t>iPad 10,2 256GB 4G (9th gen)</t>
  </si>
  <si>
    <t>iPad 10,2 64GB (9th gen)</t>
  </si>
  <si>
    <t>iPad 10,2 64GB 4G (9th gen)</t>
  </si>
  <si>
    <t>iPad 10,9 64GB (10th Gen)</t>
  </si>
  <si>
    <t>iPad 10,9 64GB Cellular (10th Gen)</t>
  </si>
  <si>
    <t>iPad Pro 11 Cellular 128GB (4th gen)</t>
  </si>
  <si>
    <t xml:space="preserve">iPhone 11 64GB </t>
  </si>
  <si>
    <t>iPhone 12 128GB</t>
  </si>
  <si>
    <t xml:space="preserve">iPhone 12 64GB </t>
  </si>
  <si>
    <t xml:space="preserve">iPhone 13 128GB </t>
  </si>
  <si>
    <t>iPhone 13 256GB</t>
  </si>
  <si>
    <t>iPhone 13 Mini 128GB</t>
  </si>
  <si>
    <t>iPhone 13 Mini 256GB</t>
  </si>
  <si>
    <t>iPhone 14 5G 128GB</t>
  </si>
  <si>
    <t>iPhone 14 5G 256GB</t>
  </si>
  <si>
    <t xml:space="preserve">iPhone 14 Plus 5G 128GB </t>
  </si>
  <si>
    <t xml:space="preserve">iPhone 14 Plus 5G 256GB </t>
  </si>
  <si>
    <t>iPhone 14 Pro 5G 128GB</t>
  </si>
  <si>
    <t>iPhone 14 Pro 5G 256GB</t>
  </si>
  <si>
    <t>iPhone 14 Pro Max 5G 128GB</t>
  </si>
  <si>
    <t>iPhone 14 Pro Max 5G 256GB</t>
  </si>
  <si>
    <t xml:space="preserve">iPhone 15 5G 128GB </t>
  </si>
  <si>
    <t xml:space="preserve">iPhone 15 5G 256GB </t>
  </si>
  <si>
    <t>iPhone 15 Plus 5G 128GB</t>
  </si>
  <si>
    <t>iPhone 15 Plus 5G 256GB</t>
  </si>
  <si>
    <t>iPhone 15 Plus 5G 512GB</t>
  </si>
  <si>
    <t xml:space="preserve">iPhone 15 Pro 5G 128GB </t>
  </si>
  <si>
    <t>iPhone 15 Pro 5G 256GB</t>
  </si>
  <si>
    <t xml:space="preserve">iPhone 15 Pro Max 5G 256GB </t>
  </si>
  <si>
    <t>iPhone 15 Pro Max 5G 512GB</t>
  </si>
  <si>
    <t>iPhone 16 5G 128GB</t>
  </si>
  <si>
    <t>iPhone 16 5G 256GB</t>
  </si>
  <si>
    <t>iPhone 16 5G 512GB</t>
  </si>
  <si>
    <t>iPhone 16 Plus 5G 128GB</t>
  </si>
  <si>
    <t>iPhone 16 Plus 5G 256GB</t>
  </si>
  <si>
    <t>iPhone 16 Plus 5G 512GB</t>
  </si>
  <si>
    <t>iPhone 16 Pro 5G 128GB</t>
  </si>
  <si>
    <t>iPhone 16 Pro 5G 1TB</t>
  </si>
  <si>
    <t>iPhone 16 Pro 5G 256GB</t>
  </si>
  <si>
    <t>iPhone 16 Pro 5G 512GB</t>
  </si>
  <si>
    <t>iPhone 16 Pro Max 5G 1TB</t>
  </si>
  <si>
    <t>iPhone 16 Pro Max 5G 256GB</t>
  </si>
  <si>
    <t>iPhone 16 Pro Max 5G 512GB</t>
  </si>
  <si>
    <t>iPhone 16e 128GB</t>
  </si>
  <si>
    <t>iPhone 16e 256GB</t>
  </si>
  <si>
    <t>iPhone 16e 512GB</t>
  </si>
  <si>
    <t>iPhone 17 5G 256GB</t>
  </si>
  <si>
    <t>iPhone 17 5G 512GB</t>
  </si>
  <si>
    <t>iPhone 17 Pro 5G 256GB</t>
  </si>
  <si>
    <t>iPhone 17 Pro 5G 512GB</t>
  </si>
  <si>
    <t>iPhone 17 Pro Max 5G 512GB</t>
  </si>
  <si>
    <t xml:space="preserve">iPhone SE 5G 128GB (3rd gen) </t>
  </si>
  <si>
    <t xml:space="preserve">iPhone SE 5G 256GB (3rd gen) </t>
  </si>
  <si>
    <t xml:space="preserve">iPhone SE 5G 64GB (3rd gen) </t>
  </si>
  <si>
    <t>Lenovo Tab M9 ZA49 64GB</t>
  </si>
  <si>
    <t>Noble &amp; Creed Högtalare</t>
  </si>
  <si>
    <t>Nokia XR21 5G Dual SIM 6GB RAM 128GB</t>
  </si>
  <si>
    <t>Samsung  Z Flip5 5G 256GB</t>
  </si>
  <si>
    <t xml:space="preserve">Samsung A14 5G 128GB Dual </t>
  </si>
  <si>
    <t>Samsung A53 5G 128GB Dual</t>
  </si>
  <si>
    <t xml:space="preserve">Samsung A54 5G 128GB Dual </t>
  </si>
  <si>
    <t>Samsung A55 128GB</t>
  </si>
  <si>
    <t>Samsung A55 256GB</t>
  </si>
  <si>
    <t>Samsung Galaxy A15 A156B 5G 128GB</t>
  </si>
  <si>
    <t>Samsung Galaxy Buds3</t>
  </si>
  <si>
    <t>Samsung Galaxy Buds3 Pro</t>
  </si>
  <si>
    <t>Samsung Galaxy S22 5G 128GB</t>
  </si>
  <si>
    <t>Samsung Galaxy S22 5G S901B 256GB</t>
  </si>
  <si>
    <t>Samsung Galaxy S25 128GB</t>
  </si>
  <si>
    <t>Samsung Galaxy S25 256GB</t>
  </si>
  <si>
    <t>Samsung Galaxy S25 Edge 5G SM-S937B 256GB</t>
  </si>
  <si>
    <t>Samsung Galaxy S25 Ultra 1000GB</t>
  </si>
  <si>
    <t>Samsung Galaxy S25 Ultra 256GB</t>
  </si>
  <si>
    <t>Samsung Galaxy S25 Ultra 512GB</t>
  </si>
  <si>
    <t>Samsung Galaxy S25+ 256GB</t>
  </si>
  <si>
    <t>Samsung Galaxy S25+ 512GB</t>
  </si>
  <si>
    <t>Samsung Galaxy Tab A9 8.7 X115 LTE 64GB</t>
  </si>
  <si>
    <t>Samsung Galaxy Tab A9+ 11.0 X210 64GB</t>
  </si>
  <si>
    <t>Samsung Galaxy Tab A9+ 5G 11.0 SM-X216 64GB</t>
  </si>
  <si>
    <t>Samsung Galaxy Tab S9 5G X716 8/128GB</t>
  </si>
  <si>
    <t>Samsung Galaxy Watch Ultra 47mm LTE</t>
  </si>
  <si>
    <t>Samsung Galaxy Watch7 40mm</t>
  </si>
  <si>
    <t>Samsung Galaxy Watch7 44mm</t>
  </si>
  <si>
    <t>Samsung Galaxy Xcover7 5G G556B 128GB</t>
  </si>
  <si>
    <t>Samsung Galaxy Z Flip6 5G F741B 256GB</t>
  </si>
  <si>
    <t>Samsung Galaxy Z Fold5 5G 256GB</t>
  </si>
  <si>
    <t>Samsung Galaxy Z Fold6 5G F956B 256GB</t>
  </si>
  <si>
    <t>Samsung Galaxy Z Fold7 256GB</t>
  </si>
  <si>
    <t>Samsung S21 5G 128GB</t>
  </si>
  <si>
    <t>Samsung S21 FE 5G 128GB Dual</t>
  </si>
  <si>
    <t>Samsung S22 Ultra 5G 128GB</t>
  </si>
  <si>
    <t xml:space="preserve">Samsung S23 5G 128GB </t>
  </si>
  <si>
    <t>Samsung S23 5G 256GB</t>
  </si>
  <si>
    <t>Samsung S23 FE 5G 128GB</t>
  </si>
  <si>
    <t>Samsung S23 Plus 5G 256GB</t>
  </si>
  <si>
    <t>Samsung S23 Ultra 5G 256GB</t>
  </si>
  <si>
    <t>Samsung S24 5G 128GB</t>
  </si>
  <si>
    <t>Samsung S24 5G 256GB</t>
  </si>
  <si>
    <t>Samsung S24 Ultra 5G 256GB</t>
  </si>
  <si>
    <t>Samsung S24 Ultra 5G 512GB</t>
  </si>
  <si>
    <t>Samsung S24+ 5G 256GB</t>
  </si>
  <si>
    <t>Samsung Xcover 5</t>
  </si>
  <si>
    <t>Samsung Xcover6 Pro 5G 128GB Dual</t>
  </si>
  <si>
    <t>Samsung Xcover7 5G 128GB</t>
  </si>
  <si>
    <t>Sony WF-C500 Trådlösa In-ear</t>
  </si>
  <si>
    <t>Sony Xperia 1 V XQ-DQ54 5G 12/256</t>
  </si>
  <si>
    <t xml:space="preserve">TP-Link Deco M9 Plus 3-pack </t>
  </si>
  <si>
    <t xml:space="preserve">Zyxel Nebula FWA510 5G WiFi 6 Router </t>
  </si>
  <si>
    <t xml:space="preserve"> Max FHM 24 mån </t>
  </si>
  <si>
    <t xml:space="preserve"> Max FHM 36 mån </t>
  </si>
  <si>
    <t xml:space="preserve">               -   kr</t>
  </si>
  <si>
    <t xml:space="preserve">-   kr </t>
  </si>
  <si>
    <t>Samsung A13 5G 64GB Dual</t>
  </si>
  <si>
    <t>Samsung A13 64GB Dual</t>
  </si>
  <si>
    <t>Samsung A52s 5G 128GB</t>
  </si>
  <si>
    <t>Samsung Galaxy Tab A8 10.5 32GB 4G</t>
  </si>
  <si>
    <t>Samsung Galaxy Tab A8 10.5 64GB 4G</t>
  </si>
  <si>
    <t xml:space="preserve">TP-Link 4G Router </t>
  </si>
  <si>
    <t>PÅSLAG</t>
  </si>
  <si>
    <t>FRAKT</t>
  </si>
  <si>
    <t>TOTALKOSTNAD</t>
  </si>
  <si>
    <t>VINST</t>
  </si>
  <si>
    <t xml:space="preserve">iPhone 13 512GB </t>
  </si>
  <si>
    <t>Finns inte i Acordo</t>
  </si>
  <si>
    <t xml:space="preserve">iPhone 14 5G 512GB </t>
  </si>
  <si>
    <t xml:space="preserve">iPhone 14 Plus 5G 512GB </t>
  </si>
  <si>
    <t xml:space="preserve">iPhone 14 Pro 5G 128GB </t>
  </si>
  <si>
    <t xml:space="preserve">iPhone 15 5G 512GB </t>
  </si>
  <si>
    <t xml:space="preserve">iPhone 15 Plus 5G 128GB </t>
  </si>
  <si>
    <t xml:space="preserve">iPhone 15 Plus 5G 256GB </t>
  </si>
  <si>
    <t xml:space="preserve">iPhone 15 Plus 5G 512GB </t>
  </si>
  <si>
    <t>iPhone 15 Pro 5G 1TB</t>
  </si>
  <si>
    <t xml:space="preserve">iPhone 15 Pro 5G 512GB </t>
  </si>
  <si>
    <t xml:space="preserve">iPhone 15 Pro Max 5G 1TB </t>
  </si>
  <si>
    <t xml:space="preserve">iPhone 15 Pro Max 5G 512GB </t>
  </si>
  <si>
    <t xml:space="preserve">Samsung Galaxy A14 5G A146P 64GB
Dual </t>
  </si>
  <si>
    <t xml:space="preserve">Samsung Galaxy A14 A145R 128GB Dual
</t>
  </si>
  <si>
    <t xml:space="preserve">Samsung Galaxy A15 A155F 128GB </t>
  </si>
  <si>
    <t xml:space="preserve">Samsung Galaxy A23 5G A236 64GB
Dual </t>
  </si>
  <si>
    <t xml:space="preserve">Samsung Galaxy A34 A346B 5G 128GB
Dual </t>
  </si>
  <si>
    <t>Samsung Galaxy S23 Plus 5G S916B
512GB</t>
  </si>
  <si>
    <t>Samsung Galaxy S23 Ultra 5G S918B
512GB</t>
  </si>
  <si>
    <t xml:space="preserve">Samsung Galaxy Z Flip5 SM-F731B 5G
8GB RAM 256GB </t>
  </si>
  <si>
    <t>Finns enbart DSL i Acordo</t>
  </si>
  <si>
    <t xml:space="preserve">iPad 10,2 256GB (9th gen) </t>
  </si>
  <si>
    <t xml:space="preserve">iPad 10,9 64GB (10th Gen) </t>
  </si>
  <si>
    <t xml:space="preserve">iPad Air 256GB (5th Gen) </t>
  </si>
  <si>
    <t xml:space="preserve">iPad Air 256GB Cellular (5th Gen) </t>
  </si>
  <si>
    <t>Finns enbart i 64GB</t>
  </si>
  <si>
    <t xml:space="preserve">iPad Mini 64GB (6th gen) </t>
  </si>
  <si>
    <t>iPad Mini 64GB 5G (6th gen)</t>
  </si>
  <si>
    <t>iPad Mini 64GB Cellular (6th gen)</t>
  </si>
  <si>
    <t xml:space="preserve">Samsung Galaxy Tab A8 10.5 X200 32GB
</t>
  </si>
  <si>
    <t xml:space="preserve">Samsung Galaxy Tab A8 10.5 X200 64GB
</t>
  </si>
  <si>
    <t xml:space="preserve">Samsung Galaxy Tab A8 10.5 X205 32GB
4G </t>
  </si>
  <si>
    <t xml:space="preserve">Samsung Galaxy Tab A8 10.5 X205 64GB
4G </t>
  </si>
  <si>
    <t xml:space="preserve">Samsung Galaxy Tab A9 8.7 X110 128GB
</t>
  </si>
  <si>
    <t>Samsung Galaxy Tab A9 8.7 X110 64GB</t>
  </si>
  <si>
    <t xml:space="preserve">Samsung Galaxy Tab S9+ X816 5G
12/256GB </t>
  </si>
  <si>
    <t>Samsung Tab Active4 Pro 5G T636B
128GB</t>
  </si>
  <si>
    <t xml:space="preserve">Samsung Galaxy Tab A9 8.7 X110 64GB </t>
  </si>
  <si>
    <t xml:space="preserve">Samsung Galaxy Tab A9 8.7 X115 LTE
128GB </t>
  </si>
  <si>
    <t xml:space="preserve">Samsung Galaxy Tab A9 8.7 X115 LTE
64GB </t>
  </si>
  <si>
    <t xml:space="preserve">Samsung Galaxy Tab A9+ 11.0 X210
64GB </t>
  </si>
  <si>
    <t xml:space="preserve">Samsung Galaxy Tab S8 Ultra 14.6 5G
X906B 128GB </t>
  </si>
  <si>
    <t xml:space="preserve">Samsung Galaxy Tab S8+ 12.4 5G X806
128GB </t>
  </si>
  <si>
    <t xml:space="preserve">Samsung Galaxy Tab S9 5G X716
8/128GB </t>
  </si>
  <si>
    <t xml:space="preserve">Samsung Galaxy Tab S9 FE WIFI X510
6/128GB </t>
  </si>
  <si>
    <t xml:space="preserve">Samsung Galaxy Tab S9 Ultra WiFi X910
12/256 </t>
  </si>
  <si>
    <t xml:space="preserve">Samsung Galaxy Tab S9 WIFI X710
8/128GB </t>
  </si>
  <si>
    <t xml:space="preserve">Samsung Galaxy Tab S9+ WiFi X810
12/256GB </t>
  </si>
  <si>
    <r>
      <t xml:space="preserve">Välj Produkt: </t>
    </r>
    <r>
      <rPr>
        <sz val="12"/>
        <color theme="0"/>
        <rFont val="Aptos Display"/>
        <family val="2"/>
        <scheme val="major"/>
      </rPr>
      <t>(tryck på produkt namn)</t>
    </r>
  </si>
  <si>
    <r>
      <rPr>
        <b/>
        <sz val="12"/>
        <color theme="0"/>
        <rFont val="Aptos Display"/>
        <family val="2"/>
        <scheme val="major"/>
      </rPr>
      <t xml:space="preserve">MAX </t>
    </r>
    <r>
      <rPr>
        <sz val="12"/>
        <color theme="0"/>
        <rFont val="Aptos Display"/>
        <family val="2"/>
        <scheme val="major"/>
      </rPr>
      <t>Förhöjd 24 månader</t>
    </r>
  </si>
  <si>
    <r>
      <rPr>
        <b/>
        <sz val="12"/>
        <color theme="0"/>
        <rFont val="Aptos Display"/>
        <family val="2"/>
        <scheme val="major"/>
      </rPr>
      <t xml:space="preserve">MAX </t>
    </r>
    <r>
      <rPr>
        <sz val="12"/>
        <color theme="0"/>
        <rFont val="Aptos Display"/>
        <family val="2"/>
        <scheme val="major"/>
      </rPr>
      <t>Förhöjd 36 månader</t>
    </r>
  </si>
  <si>
    <r>
      <rPr>
        <b/>
        <sz val="12"/>
        <color theme="0"/>
        <rFont val="Aptos Display"/>
        <family val="2"/>
        <scheme val="major"/>
      </rPr>
      <t>Förhöjd</t>
    </r>
    <r>
      <rPr>
        <sz val="12"/>
        <color theme="0"/>
        <rFont val="Aptos Display"/>
        <family val="2"/>
        <scheme val="major"/>
      </rPr>
      <t xml:space="preserve"> (skriv beloppet, se intervaller). </t>
    </r>
  </si>
  <si>
    <r>
      <rPr>
        <b/>
        <sz val="12"/>
        <color theme="0"/>
        <rFont val="Aptos Display"/>
        <family val="2"/>
        <scheme val="major"/>
      </rPr>
      <t>Månader:</t>
    </r>
    <r>
      <rPr>
        <sz val="12"/>
        <color theme="0"/>
        <rFont val="Aptos Display"/>
        <family val="2"/>
        <scheme val="major"/>
      </rPr>
      <t xml:space="preserve"> 24 eller 36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</si>
</sst>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0\ &quot;kr&quot;;[Red]\-#,##0\ &quot;kr&quot;"/>
    <numFmt numFmtId="164" formatCode="_-* #,##0\ [$kr-41D]_-;\-* #,##0\ [$kr-41D]_-;_-* &quot;-&quot;??\ [$kr-41D]_-;_-@_-"/>
    <numFmt numFmtId="165" formatCode="#,##0\ &quot;kr&quot;"/>
  </numFmts>
  <fonts count="32">
    <font>
      <sz val="11"/>
      <color theme="1"/>
      <name val="Arial"/>
      <family val="2"/>
    </font>
    <font>
      <b/>
      <sz val="9"/>
      <color theme="1"/>
      <name val="Calibri"/>
      <family val="2"/>
    </font>
    <font>
      <sz val="11"/>
      <color theme="1"/>
      <name val="Calibri"/>
      <family val="2"/>
    </font>
    <font>
      <sz val="9"/>
      <color theme="1"/>
      <name val="Calibri"/>
      <family val="2"/>
    </font>
    <font>
      <sz val="11"/>
      <color theme="1"/>
      <name val="Arial"/>
      <family val="2"/>
    </font>
    <font>
      <sz val="11"/>
      <color rgb="FF000000"/>
      <name val="Calibri"/>
      <family val="2"/>
    </font>
    <font>
      <b/>
      <sz val="9"/>
      <color rgb="FF000000"/>
      <name val="Calibri"/>
      <family val="2"/>
    </font>
    <font>
      <sz val="9"/>
      <color rgb="FF000000"/>
      <name val="Calibri"/>
      <family val="2"/>
    </font>
    <font>
      <sz val="11"/>
      <color theme="1"/>
      <name val="Aptos Display"/>
      <family val="2"/>
      <scheme val="major"/>
    </font>
    <font>
      <b/>
      <sz val="12"/>
      <color theme="1"/>
      <name val="Aptos Display"/>
      <family val="2"/>
      <scheme val="major"/>
    </font>
    <font>
      <sz val="11"/>
      <color rgb="FF1B2930"/>
      <name val="Inter"/>
      <charset val="1"/>
    </font>
    <font>
      <sz val="11"/>
      <name val="Aptos Display"/>
      <family val="2"/>
      <scheme val="major"/>
    </font>
    <font>
      <sz val="11"/>
      <color theme="1"/>
      <name val="Aptos Display"/>
      <family val="2"/>
      <scheme val="major"/>
    </font>
    <font>
      <b/>
      <sz val="12"/>
      <color theme="0"/>
      <name val="Aptos"/>
      <family val="2"/>
    </font>
    <font>
      <b/>
      <sz val="11"/>
      <color theme="0"/>
      <name val="Aptos Display"/>
      <family val="2"/>
      <scheme val="major"/>
    </font>
    <font>
      <sz val="12"/>
      <color theme="0"/>
      <name val="Aptos Display"/>
      <family val="2"/>
      <scheme val="major"/>
    </font>
    <font>
      <b/>
      <sz val="12"/>
      <color theme="0"/>
      <name val="Aptos Display"/>
      <family val="2"/>
      <scheme val="major"/>
    </font>
    <font>
      <b/>
      <sz val="11"/>
      <color theme="0"/>
      <name val="Aptos"/>
    </font>
    <font>
      <sz val="12"/>
      <color theme="0"/>
      <name val="Aptos"/>
    </font>
    <font>
      <b/>
      <sz val="12"/>
      <color theme="0"/>
      <name val="Aptos"/>
    </font>
    <font>
      <sz val="11"/>
      <color theme="1"/>
      <name val="Aptos"/>
    </font>
    <font>
      <b/>
      <sz val="9"/>
      <color rgb="FF000000"/>
      <name val="Aptos"/>
    </font>
    <font>
      <b/>
      <sz val="10"/>
      <color rgb="FF000000"/>
      <name val="Aptos"/>
    </font>
    <font>
      <sz val="11"/>
      <color rgb="FF000000"/>
      <name val="Aptos"/>
    </font>
    <font>
      <sz val="9"/>
      <color rgb="FF000000"/>
      <name val="Aptos"/>
    </font>
    <font>
      <sz val="10"/>
      <color rgb="FF000000"/>
      <name val="Aptos"/>
    </font>
    <font>
      <sz val="9"/>
      <color theme="1"/>
      <name val="Aptos"/>
    </font>
    <font>
      <sz val="10"/>
      <color theme="1"/>
      <name val="Aptos"/>
    </font>
    <font>
      <sz val="48"/>
      <color theme="1"/>
      <name val="Aptos"/>
    </font>
    <font>
      <sz val="28"/>
      <color theme="1"/>
      <name val="Aptos"/>
    </font>
    <font>
      <sz val="11"/>
      <color rgb="FF1B2930"/>
      <name val="Aptos"/>
    </font>
    <font>
      <b/>
      <sz val="12"/>
      <color theme="1"/>
      <name val="Aptos"/>
    </font>
  </fonts>
  <fills count="7">
    <fill>
      <patternFill patternType="none"/>
    </fill>
    <fill>
      <patternFill patternType="gray125"/>
    </fill>
    <fill>
      <patternFill patternType="solid">
        <fgColor theme="5" tint="0.39997558519241921"/>
        <bgColor indexed="64"/>
      </patternFill>
    </fill>
    <fill>
      <patternFill patternType="solid">
        <fgColor rgb="FFF1A983"/>
        <bgColor rgb="FF000000"/>
      </patternFill>
    </fill>
    <fill>
      <patternFill patternType="solid">
        <fgColor theme="0"/>
        <bgColor indexed="64"/>
      </patternFill>
    </fill>
    <fill>
      <patternFill patternType="solid">
        <fgColor rgb="FF443F6D"/>
        <bgColor indexed="64"/>
      </patternFill>
    </fill>
    <fill>
      <patternFill patternType="solid">
        <fgColor rgb="FF443F6D"/>
        <bgColor rgb="FF000000"/>
      </patternFill>
    </fill>
  </fills>
  <borders count="28">
    <border>
      <left/>
      <right/>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rgb="FF000000"/>
      </right>
      <top style="medium">
        <color indexed="64"/>
      </top>
      <bottom style="medium">
        <color rgb="FF000000"/>
      </bottom>
      <diagonal/>
    </border>
    <border>
      <left style="thin">
        <color rgb="FF000000"/>
      </left>
      <right style="thin">
        <color rgb="FF000000"/>
      </right>
      <top style="medium">
        <color indexed="64"/>
      </top>
      <bottom style="medium">
        <color rgb="FF000000"/>
      </bottom>
      <diagonal/>
    </border>
    <border>
      <left style="thin">
        <color rgb="FF000000"/>
      </left>
      <right style="medium">
        <color indexed="64"/>
      </right>
      <top style="medium">
        <color indexed="64"/>
      </top>
      <bottom style="medium">
        <color rgb="FF000000"/>
      </bottom>
      <diagonal/>
    </border>
    <border>
      <left/>
      <right/>
      <top/>
      <bottom style="medium">
        <color auto="1"/>
      </bottom>
      <diagonal/>
    </border>
    <border>
      <left style="medium">
        <color indexed="64"/>
      </left>
      <right style="medium">
        <color indexed="64"/>
      </right>
      <top style="medium">
        <color indexed="64"/>
      </top>
      <bottom style="medium">
        <color rgb="FF000000"/>
      </bottom>
      <diagonal/>
    </border>
    <border>
      <left style="medium">
        <color indexed="64"/>
      </left>
      <right style="medium">
        <color indexed="64"/>
      </right>
      <top/>
      <bottom style="medium">
        <color rgb="FF000000"/>
      </bottom>
      <diagonal/>
    </border>
    <border>
      <left style="medium">
        <color auto="1"/>
      </left>
      <right style="medium">
        <color auto="1"/>
      </right>
      <top style="medium">
        <color auto="1"/>
      </top>
      <bottom style="medium">
        <color auto="1"/>
      </bottom>
      <diagonal/>
    </border>
    <border>
      <left style="medium">
        <color indexed="64"/>
      </left>
      <right/>
      <top style="medium">
        <color auto="1"/>
      </top>
      <bottom style="medium">
        <color indexed="64"/>
      </bottom>
      <diagonal/>
    </border>
    <border>
      <left style="medium">
        <color indexed="64"/>
      </left>
      <right style="medium">
        <color rgb="FF000000"/>
      </right>
      <top style="medium">
        <color indexed="64"/>
      </top>
      <bottom style="medium">
        <color rgb="FF000000"/>
      </bottom>
      <diagonal/>
    </border>
    <border>
      <left style="medium">
        <color rgb="FF000000"/>
      </left>
      <right style="medium">
        <color indexed="64"/>
      </right>
      <top style="medium">
        <color indexed="64"/>
      </top>
      <bottom style="medium">
        <color rgb="FF000000"/>
      </bottom>
      <diagonal/>
    </border>
    <border>
      <left style="medium">
        <color indexed="64"/>
      </left>
      <right style="medium">
        <color rgb="FF000000"/>
      </right>
      <top style="medium">
        <color rgb="FF000000"/>
      </top>
      <bottom style="medium">
        <color rgb="FF000000"/>
      </bottom>
      <diagonal/>
    </border>
    <border>
      <left style="medium">
        <color rgb="FF000000"/>
      </left>
      <right style="medium">
        <color indexed="64"/>
      </right>
      <top style="medium">
        <color rgb="FF000000"/>
      </top>
      <bottom style="medium">
        <color rgb="FF000000"/>
      </bottom>
      <diagonal/>
    </border>
    <border>
      <left style="medium">
        <color indexed="64"/>
      </left>
      <right style="medium">
        <color rgb="FF000000"/>
      </right>
      <top style="medium">
        <color rgb="FF000000"/>
      </top>
      <bottom style="medium">
        <color indexed="64"/>
      </bottom>
      <diagonal/>
    </border>
    <border>
      <left style="medium">
        <color rgb="FF000000"/>
      </left>
      <right style="medium">
        <color indexed="64"/>
      </right>
      <top style="medium">
        <color rgb="FF000000"/>
      </top>
      <bottom style="medium">
        <color indexed="64"/>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medium">
        <color indexed="64"/>
      </left>
      <right/>
      <top style="medium">
        <color rgb="FF000000"/>
      </top>
      <bottom style="medium">
        <color rgb="FF000000"/>
      </bottom>
      <diagonal/>
    </border>
    <border>
      <left style="medium">
        <color rgb="FF000000"/>
      </left>
      <right style="medium">
        <color indexed="64"/>
      </right>
      <top style="medium">
        <color rgb="FF000000"/>
      </top>
      <bottom/>
      <diagonal/>
    </border>
    <border>
      <left style="medium">
        <color rgb="FF000000"/>
      </left>
      <right style="medium">
        <color indexed="64"/>
      </right>
      <top/>
      <bottom style="medium">
        <color indexed="64"/>
      </bottom>
      <diagonal/>
    </border>
    <border>
      <left style="medium">
        <color auto="1"/>
      </left>
      <right style="medium">
        <color auto="1"/>
      </right>
      <top style="medium">
        <color auto="1"/>
      </top>
      <bottom/>
      <diagonal/>
    </border>
    <border>
      <left style="medium">
        <color indexed="64"/>
      </left>
      <right style="medium">
        <color rgb="FF000000"/>
      </right>
      <top style="medium">
        <color rgb="FF000000"/>
      </top>
      <bottom/>
      <diagonal/>
    </border>
    <border>
      <left style="medium">
        <color indexed="64"/>
      </left>
      <right style="medium">
        <color rgb="FF000000"/>
      </right>
      <top/>
      <bottom style="medium">
        <color rgb="FF000000"/>
      </bottom>
      <diagonal/>
    </border>
  </borders>
  <cellStyleXfs count="2">
    <xf numFmtId="0" fontId="0" fillId="0" borderId="0"/>
    <xf numFmtId="9" fontId="4" fillId="0" borderId="0" applyFont="0" applyFill="0" applyBorder="0" applyAlignment="0" applyProtection="0"/>
  </cellStyleXfs>
  <cellXfs count="97">
    <xf numFmtId="0" fontId="0" fillId="0" borderId="0" xfId="0"/>
    <xf numFmtId="0" fontId="2" fillId="0" borderId="0" xfId="0" applyFont="1"/>
    <xf numFmtId="164" fontId="2" fillId="0" borderId="0" xfId="0" applyNumberFormat="1" applyFont="1"/>
    <xf numFmtId="164" fontId="3" fillId="0" borderId="0" xfId="0" applyNumberFormat="1" applyFont="1"/>
    <xf numFmtId="0" fontId="3" fillId="0" borderId="1" xfId="0" applyFont="1" applyBorder="1"/>
    <xf numFmtId="164" fontId="3" fillId="0" borderId="2" xfId="0" applyNumberFormat="1" applyFont="1" applyBorder="1"/>
    <xf numFmtId="0" fontId="3" fillId="0" borderId="9" xfId="0" applyFont="1" applyBorder="1"/>
    <xf numFmtId="164" fontId="3" fillId="0" borderId="9" xfId="0" applyNumberFormat="1" applyFont="1" applyBorder="1"/>
    <xf numFmtId="164" fontId="3" fillId="0" borderId="3" xfId="0" applyNumberFormat="1" applyFont="1" applyBorder="1"/>
    <xf numFmtId="0" fontId="1" fillId="2" borderId="6" xfId="0" applyFont="1" applyFill="1" applyBorder="1" applyAlignment="1">
      <alignment horizontal="center"/>
    </xf>
    <xf numFmtId="0" fontId="1" fillId="2" borderId="7" xfId="0" applyFont="1" applyFill="1" applyBorder="1" applyAlignment="1">
      <alignment horizontal="center"/>
    </xf>
    <xf numFmtId="164" fontId="1" fillId="2" borderId="7" xfId="0" applyNumberFormat="1" applyFont="1" applyFill="1" applyBorder="1" applyAlignment="1">
      <alignment horizontal="center"/>
    </xf>
    <xf numFmtId="164" fontId="1" fillId="2" borderId="8" xfId="0" applyNumberFormat="1" applyFont="1" applyFill="1" applyBorder="1" applyAlignment="1">
      <alignment horizontal="center"/>
    </xf>
    <xf numFmtId="164" fontId="1" fillId="2" borderId="10" xfId="0" applyNumberFormat="1" applyFont="1" applyFill="1" applyBorder="1" applyAlignment="1">
      <alignment horizontal="center"/>
    </xf>
    <xf numFmtId="9" fontId="2" fillId="0" borderId="4" xfId="1" applyFont="1" applyBorder="1"/>
    <xf numFmtId="9" fontId="2" fillId="0" borderId="5" xfId="1" applyFont="1" applyBorder="1"/>
    <xf numFmtId="164" fontId="2" fillId="0" borderId="4" xfId="1" applyNumberFormat="1" applyFont="1" applyBorder="1"/>
    <xf numFmtId="164" fontId="2" fillId="0" borderId="11" xfId="1" applyNumberFormat="1" applyFont="1" applyBorder="1"/>
    <xf numFmtId="0" fontId="5" fillId="0" borderId="0" xfId="0" applyFont="1"/>
    <xf numFmtId="0" fontId="2" fillId="0" borderId="20" xfId="0" applyFont="1" applyBorder="1"/>
    <xf numFmtId="164" fontId="2" fillId="0" borderId="20" xfId="0" applyNumberFormat="1" applyFont="1" applyBorder="1"/>
    <xf numFmtId="0" fontId="6" fillId="3" borderId="21" xfId="0" applyFont="1" applyFill="1" applyBorder="1"/>
    <xf numFmtId="0" fontId="7" fillId="0" borderId="21" xfId="0" applyFont="1" applyBorder="1"/>
    <xf numFmtId="6" fontId="7" fillId="0" borderId="21" xfId="0" applyNumberFormat="1" applyFont="1" applyBorder="1"/>
    <xf numFmtId="0" fontId="7" fillId="0" borderId="21" xfId="0" applyFont="1" applyBorder="1" applyAlignment="1">
      <alignment wrapText="1"/>
    </xf>
    <xf numFmtId="0" fontId="5" fillId="0" borderId="21" xfId="0" applyFont="1" applyBorder="1"/>
    <xf numFmtId="6" fontId="5" fillId="0" borderId="21" xfId="0" applyNumberFormat="1" applyFont="1" applyBorder="1"/>
    <xf numFmtId="0" fontId="8" fillId="0" borderId="0" xfId="0" applyFont="1" applyAlignment="1">
      <alignment horizontal="left" vertical="top"/>
    </xf>
    <xf numFmtId="0" fontId="8" fillId="0" borderId="0" xfId="0" applyFont="1"/>
    <xf numFmtId="164" fontId="8" fillId="0" borderId="4" xfId="0" applyNumberFormat="1" applyFont="1" applyBorder="1"/>
    <xf numFmtId="164" fontId="8" fillId="0" borderId="2" xfId="0" applyNumberFormat="1" applyFont="1" applyBorder="1"/>
    <xf numFmtId="164" fontId="8" fillId="0" borderId="5" xfId="0" applyNumberFormat="1" applyFont="1" applyBorder="1"/>
    <xf numFmtId="164" fontId="8" fillId="0" borderId="3" xfId="0" applyNumberFormat="1" applyFont="1" applyBorder="1"/>
    <xf numFmtId="0" fontId="10" fillId="0" borderId="0" xfId="0" applyFont="1"/>
    <xf numFmtId="0" fontId="12" fillId="0" borderId="0" xfId="0" applyFont="1"/>
    <xf numFmtId="0" fontId="12" fillId="0" borderId="0" xfId="0" applyFont="1" applyAlignment="1">
      <alignment horizontal="left" vertical="top"/>
    </xf>
    <xf numFmtId="164" fontId="11" fillId="0" borderId="4" xfId="0" applyNumberFormat="1" applyFont="1" applyBorder="1"/>
    <xf numFmtId="164" fontId="11" fillId="0" borderId="2" xfId="0" applyNumberFormat="1" applyFont="1" applyBorder="1"/>
    <xf numFmtId="0" fontId="8" fillId="0" borderId="5" xfId="0" applyFont="1" applyBorder="1" applyAlignment="1">
      <alignment horizontal="right"/>
    </xf>
    <xf numFmtId="0" fontId="8" fillId="0" borderId="3" xfId="0" applyFont="1" applyBorder="1" applyAlignment="1">
      <alignment horizontal="right"/>
    </xf>
    <xf numFmtId="164" fontId="9" fillId="2" borderId="24" xfId="0" applyNumberFormat="1" applyFont="1" applyFill="1" applyBorder="1"/>
    <xf numFmtId="0" fontId="16" fillId="5" borderId="14" xfId="0" applyFont="1" applyFill="1" applyBorder="1" applyAlignment="1">
      <alignment horizontal="left" vertical="top"/>
    </xf>
    <xf numFmtId="0" fontId="15" fillId="5" borderId="16" xfId="0" applyFont="1" applyFill="1" applyBorder="1" applyAlignment="1">
      <alignment horizontal="left" vertical="top"/>
    </xf>
    <xf numFmtId="0" fontId="15" fillId="5" borderId="22" xfId="0" applyFont="1" applyFill="1" applyBorder="1" applyAlignment="1">
      <alignment horizontal="left" vertical="top"/>
    </xf>
    <xf numFmtId="0" fontId="16" fillId="5" borderId="18" xfId="0" applyFont="1" applyFill="1" applyBorder="1" applyAlignment="1">
      <alignment horizontal="left" vertical="center"/>
    </xf>
    <xf numFmtId="0" fontId="13" fillId="5" borderId="15" xfId="0" applyFont="1" applyFill="1" applyBorder="1" applyAlignment="1" applyProtection="1">
      <alignment horizontal="right" vertical="center" wrapText="1"/>
      <protection locked="0"/>
    </xf>
    <xf numFmtId="164" fontId="14" fillId="5" borderId="17" xfId="0" applyNumberFormat="1" applyFont="1" applyFill="1" applyBorder="1" applyAlignment="1">
      <alignment horizontal="right" vertical="center"/>
    </xf>
    <xf numFmtId="164" fontId="14" fillId="5" borderId="23" xfId="0" applyNumberFormat="1" applyFont="1" applyFill="1" applyBorder="1" applyAlignment="1">
      <alignment horizontal="right" vertical="center"/>
    </xf>
    <xf numFmtId="0" fontId="16" fillId="5" borderId="25" xfId="0" applyFont="1" applyFill="1" applyBorder="1" applyProtection="1">
      <protection locked="0"/>
    </xf>
    <xf numFmtId="0" fontId="14" fillId="5" borderId="12" xfId="0" applyFont="1" applyFill="1" applyBorder="1" applyProtection="1">
      <protection locked="0"/>
    </xf>
    <xf numFmtId="0" fontId="17" fillId="5" borderId="15" xfId="0" applyFont="1" applyFill="1" applyBorder="1" applyAlignment="1" applyProtection="1">
      <alignment horizontal="right" vertical="center" wrapText="1"/>
      <protection locked="0"/>
    </xf>
    <xf numFmtId="0" fontId="20" fillId="0" borderId="0" xfId="0" applyFont="1" applyAlignment="1">
      <alignment horizontal="left" vertical="top"/>
    </xf>
    <xf numFmtId="0" fontId="20" fillId="0" borderId="0" xfId="0" applyFont="1"/>
    <xf numFmtId="0" fontId="21" fillId="3" borderId="21" xfId="0" applyFont="1" applyFill="1" applyBorder="1"/>
    <xf numFmtId="164" fontId="21" fillId="3" borderId="21" xfId="0" applyNumberFormat="1" applyFont="1" applyFill="1" applyBorder="1"/>
    <xf numFmtId="0" fontId="22" fillId="3" borderId="20" xfId="0" applyFont="1" applyFill="1" applyBorder="1"/>
    <xf numFmtId="0" fontId="23" fillId="0" borderId="0" xfId="0" applyFont="1"/>
    <xf numFmtId="0" fontId="23" fillId="0" borderId="0" xfId="0" applyFont="1" applyAlignment="1">
      <alignment horizontal="center"/>
    </xf>
    <xf numFmtId="0" fontId="24" fillId="0" borderId="21" xfId="0" applyFont="1" applyBorder="1"/>
    <xf numFmtId="164" fontId="24" fillId="0" borderId="21" xfId="0" applyNumberFormat="1" applyFont="1" applyBorder="1"/>
    <xf numFmtId="0" fontId="25" fillId="0" borderId="20" xfId="0" applyFont="1" applyBorder="1"/>
    <xf numFmtId="6" fontId="25" fillId="0" borderId="20" xfId="0" applyNumberFormat="1" applyFont="1" applyBorder="1"/>
    <xf numFmtId="6" fontId="23" fillId="0" borderId="0" xfId="0" applyNumberFormat="1" applyFont="1"/>
    <xf numFmtId="1" fontId="23" fillId="0" borderId="0" xfId="0" applyNumberFormat="1" applyFont="1" applyAlignment="1">
      <alignment horizontal="center"/>
    </xf>
    <xf numFmtId="0" fontId="20" fillId="0" borderId="5" xfId="0" applyFont="1" applyBorder="1" applyAlignment="1">
      <alignment horizontal="right"/>
    </xf>
    <xf numFmtId="0" fontId="20" fillId="0" borderId="3" xfId="0" applyFont="1" applyBorder="1" applyAlignment="1">
      <alignment horizontal="right"/>
    </xf>
    <xf numFmtId="164" fontId="20" fillId="0" borderId="4" xfId="0" applyNumberFormat="1" applyFont="1" applyBorder="1"/>
    <xf numFmtId="164" fontId="20" fillId="0" borderId="2" xfId="0" applyNumberFormat="1" applyFont="1" applyBorder="1"/>
    <xf numFmtId="0" fontId="26" fillId="0" borderId="21" xfId="0" applyFont="1" applyBorder="1"/>
    <xf numFmtId="164" fontId="26" fillId="0" borderId="21" xfId="0" applyNumberFormat="1" applyFont="1" applyBorder="1"/>
    <xf numFmtId="164" fontId="23" fillId="0" borderId="4" xfId="0" applyNumberFormat="1" applyFont="1" applyBorder="1"/>
    <xf numFmtId="164" fontId="23" fillId="0" borderId="2" xfId="0" applyNumberFormat="1" applyFont="1" applyBorder="1"/>
    <xf numFmtId="0" fontId="26" fillId="4" borderId="21" xfId="0" applyFont="1" applyFill="1" applyBorder="1"/>
    <xf numFmtId="6" fontId="27" fillId="0" borderId="20" xfId="0" applyNumberFormat="1" applyFont="1" applyBorder="1"/>
    <xf numFmtId="0" fontId="28" fillId="0" borderId="0" xfId="0" applyFont="1"/>
    <xf numFmtId="0" fontId="19" fillId="5" borderId="14" xfId="0" applyFont="1" applyFill="1" applyBorder="1" applyAlignment="1">
      <alignment horizontal="left" vertical="top"/>
    </xf>
    <xf numFmtId="0" fontId="29" fillId="0" borderId="0" xfId="0" applyFont="1"/>
    <xf numFmtId="0" fontId="18" fillId="5" borderId="16" xfId="0" applyFont="1" applyFill="1" applyBorder="1" applyAlignment="1">
      <alignment horizontal="left" vertical="top"/>
    </xf>
    <xf numFmtId="164" fontId="17" fillId="5" borderId="17" xfId="0" applyNumberFormat="1" applyFont="1" applyFill="1" applyBorder="1" applyAlignment="1">
      <alignment horizontal="right" vertical="center"/>
    </xf>
    <xf numFmtId="0" fontId="18" fillId="5" borderId="26" xfId="0" applyFont="1" applyFill="1" applyBorder="1" applyAlignment="1">
      <alignment horizontal="left" vertical="top"/>
    </xf>
    <xf numFmtId="164" fontId="17" fillId="5" borderId="23" xfId="0" applyNumberFormat="1" applyFont="1" applyFill="1" applyBorder="1" applyAlignment="1">
      <alignment horizontal="right" vertical="center"/>
    </xf>
    <xf numFmtId="0" fontId="30" fillId="0" borderId="0" xfId="0" applyFont="1"/>
    <xf numFmtId="0" fontId="18" fillId="5" borderId="22" xfId="0" applyFont="1" applyFill="1" applyBorder="1" applyAlignment="1">
      <alignment horizontal="left" vertical="top"/>
    </xf>
    <xf numFmtId="165" fontId="17" fillId="6" borderId="12" xfId="0" applyNumberFormat="1" applyFont="1" applyFill="1" applyBorder="1" applyProtection="1">
      <protection locked="0"/>
    </xf>
    <xf numFmtId="0" fontId="18" fillId="5" borderId="27" xfId="0" applyFont="1" applyFill="1" applyBorder="1" applyAlignment="1">
      <alignment horizontal="left" vertical="top"/>
    </xf>
    <xf numFmtId="0" fontId="17" fillId="5" borderId="5" xfId="0" applyFont="1" applyFill="1" applyBorder="1" applyAlignment="1" applyProtection="1">
      <alignment wrapText="1"/>
      <protection locked="0"/>
    </xf>
    <xf numFmtId="0" fontId="19" fillId="5" borderId="18" xfId="0" applyFont="1" applyFill="1" applyBorder="1" applyAlignment="1">
      <alignment horizontal="left" vertical="center"/>
    </xf>
    <xf numFmtId="164" fontId="31" fillId="2" borderId="19" xfId="0" applyNumberFormat="1" applyFont="1" applyFill="1" applyBorder="1"/>
    <xf numFmtId="164" fontId="20" fillId="0" borderId="5" xfId="0" applyNumberFormat="1" applyFont="1" applyBorder="1"/>
    <xf numFmtId="164" fontId="20" fillId="0" borderId="3" xfId="0" applyNumberFormat="1" applyFont="1" applyBorder="1"/>
    <xf numFmtId="6" fontId="20" fillId="0" borderId="0" xfId="0" applyNumberFormat="1" applyFont="1"/>
    <xf numFmtId="0" fontId="24" fillId="0" borderId="21" xfId="0" applyFont="1" applyBorder="1" applyAlignment="1">
      <alignment wrapText="1"/>
    </xf>
    <xf numFmtId="0" fontId="27" fillId="0" borderId="20" xfId="0" applyFont="1" applyBorder="1"/>
    <xf numFmtId="0" fontId="17" fillId="5" borderId="13" xfId="0" applyFont="1" applyFill="1" applyBorder="1" applyAlignment="1">
      <alignment horizontal="center" vertical="center"/>
    </xf>
    <xf numFmtId="0" fontId="17" fillId="5" borderId="12" xfId="0" applyFont="1" applyFill="1" applyBorder="1" applyAlignment="1">
      <alignment horizontal="center" vertical="center"/>
    </xf>
    <xf numFmtId="0" fontId="14" fillId="5" borderId="13" xfId="0" applyFont="1" applyFill="1" applyBorder="1" applyAlignment="1">
      <alignment horizontal="center" vertical="center"/>
    </xf>
    <xf numFmtId="0" fontId="14" fillId="5" borderId="12" xfId="0" applyFont="1" applyFill="1" applyBorder="1" applyAlignment="1">
      <alignment horizontal="center" vertical="center"/>
    </xf>
  </cellXfs>
  <cellStyles count="2">
    <cellStyle name="Normal" xfId="0" builtinId="0"/>
    <cellStyle name="Procent" xfId="1" builtinId="5"/>
  </cellStyles>
  <dxfs count="4">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colors>
    <mruColors>
      <color rgb="FF9C2EF6"/>
      <color rgb="FFBB7DF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676328</xdr:colOff>
      <xdr:row>4</xdr:row>
      <xdr:rowOff>223631</xdr:rowOff>
    </xdr:from>
    <xdr:to>
      <xdr:col>2</xdr:col>
      <xdr:colOff>3006587</xdr:colOff>
      <xdr:row>10</xdr:row>
      <xdr:rowOff>463827</xdr:rowOff>
    </xdr:to>
    <xdr:sp macro="" textlink="">
      <xdr:nvSpPr>
        <xdr:cNvPr id="13" name="TextBox 2">
          <a:extLst>
            <a:ext uri="{FF2B5EF4-FFF2-40B4-BE49-F238E27FC236}">
              <a16:creationId xmlns:a16="http://schemas.microsoft.com/office/drawing/2014/main" id="{71A25CB9-E79E-94E2-1B1B-057829EA8E1C}"/>
            </a:ext>
            <a:ext uri="{147F2762-F138-4A5C-976F-8EAC2B608ADB}">
              <a16:predDERef xmlns:a16="http://schemas.microsoft.com/office/drawing/2014/main" pred="{5F09C368-D87E-4CBB-9419-8FEA77C0D09A}"/>
            </a:ext>
          </a:extLst>
        </xdr:cNvPr>
        <xdr:cNvSpPr txBox="1"/>
      </xdr:nvSpPr>
      <xdr:spPr>
        <a:xfrm>
          <a:off x="676328" y="1242392"/>
          <a:ext cx="5635020" cy="1880152"/>
        </a:xfrm>
        <a:prstGeom prst="rect">
          <a:avLst/>
        </a:prstGeom>
        <a:solidFill>
          <a:srgbClr val="443F6D"/>
        </a:solidFill>
        <a:ln w="28575"/>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sv-SE" sz="1100" b="1">
              <a:solidFill>
                <a:schemeClr val="bg1"/>
              </a:solidFill>
              <a:latin typeface="Calibri" panose="020F0502020204030204" pitchFamily="34" charset="0"/>
              <a:ea typeface="Calibri" panose="020F0502020204030204" pitchFamily="34" charset="0"/>
              <a:cs typeface="Calibri" panose="020F0502020204030204" pitchFamily="34" charset="0"/>
            </a:rPr>
            <a:t>Detta här är för att du ska se hur mycket du kommer att tjäna i TB när du säljer </a:t>
          </a:r>
          <a:r>
            <a:rPr lang="sv-SE" sz="1100" b="1" baseline="0">
              <a:solidFill>
                <a:schemeClr val="bg1"/>
              </a:solidFill>
              <a:effectLst/>
              <a:latin typeface="+mn-lt"/>
              <a:ea typeface="+mn-ea"/>
              <a:cs typeface="+mn-cs"/>
            </a:rPr>
            <a:t>kopplat till </a:t>
          </a:r>
          <a:r>
            <a:rPr lang="sv-SE" sz="1100" b="1" i="1" u="sng" baseline="0">
              <a:solidFill>
                <a:schemeClr val="bg1"/>
              </a:solidFill>
              <a:effectLst/>
              <a:latin typeface="+mn-lt"/>
              <a:ea typeface="+mn-ea"/>
              <a:cs typeface="+mn-cs"/>
            </a:rPr>
            <a:t>Röstabonnemang. </a:t>
          </a:r>
          <a:r>
            <a:rPr lang="sv-SE" sz="1100" b="1" i="0" u="sng">
              <a:solidFill>
                <a:schemeClr val="bg1"/>
              </a:solidFill>
              <a:effectLst/>
              <a:latin typeface="+mn-lt"/>
              <a:ea typeface="+mn-ea"/>
              <a:cs typeface="+mn-cs"/>
            </a:rPr>
            <a:t>Går ej att kombinera med</a:t>
          </a:r>
          <a:r>
            <a:rPr lang="sv-SE" sz="1100" b="1" i="0" u="sng" baseline="0">
              <a:solidFill>
                <a:schemeClr val="bg1"/>
              </a:solidFill>
              <a:effectLst/>
              <a:latin typeface="+mn-lt"/>
              <a:ea typeface="+mn-ea"/>
              <a:cs typeface="+mn-cs"/>
            </a:rPr>
            <a:t> </a:t>
          </a:r>
          <a:r>
            <a:rPr lang="sv-SE" sz="1100" b="1" i="0" u="sng">
              <a:solidFill>
                <a:schemeClr val="bg1"/>
              </a:solidFill>
              <a:effectLst/>
              <a:latin typeface="+mn-lt"/>
              <a:ea typeface="+mn-ea"/>
              <a:cs typeface="+mn-cs"/>
            </a:rPr>
            <a:t>försäljning via DSL.</a:t>
          </a:r>
          <a:r>
            <a:rPr lang="sv-SE" sz="1100" b="1" u="sng">
              <a:solidFill>
                <a:schemeClr val="bg1"/>
              </a:solidFill>
              <a:effectLst/>
              <a:latin typeface="+mn-lt"/>
              <a:ea typeface="+mn-ea"/>
              <a:cs typeface="+mn-cs"/>
            </a:rPr>
            <a:t> </a:t>
          </a:r>
          <a:endParaRPr lang="sv-SE" sz="1100" b="1">
            <a:solidFill>
              <a:schemeClr val="bg1"/>
            </a:solidFill>
            <a:latin typeface="Calibri" panose="020F0502020204030204" pitchFamily="34" charset="0"/>
            <a:ea typeface="Calibri" panose="020F0502020204030204" pitchFamily="34" charset="0"/>
            <a:cs typeface="Calibri" panose="020F0502020204030204" pitchFamily="34" charset="0"/>
          </a:endParaRPr>
        </a:p>
        <a:p>
          <a:endParaRPr lang="sv-SE" sz="1100" b="1">
            <a:solidFill>
              <a:schemeClr val="bg1"/>
            </a:solidFill>
            <a:latin typeface="Calibri" panose="020F0502020204030204" pitchFamily="34" charset="0"/>
            <a:ea typeface="Calibri" panose="020F0502020204030204" pitchFamily="34" charset="0"/>
            <a:cs typeface="Calibri" panose="020F0502020204030204" pitchFamily="34" charset="0"/>
          </a:endParaRPr>
        </a:p>
        <a:p>
          <a:r>
            <a:rPr lang="sv-SE" sz="1100" b="1">
              <a:solidFill>
                <a:schemeClr val="bg1"/>
              </a:solidFill>
              <a:latin typeface="Calibri" panose="020F0502020204030204" pitchFamily="34" charset="0"/>
              <a:ea typeface="Calibri" panose="020F0502020204030204" pitchFamily="34" charset="0"/>
              <a:cs typeface="Calibri" panose="020F0502020204030204" pitchFamily="34" charset="0"/>
            </a:rPr>
            <a:t>Välj förhöjd per månad och antal månader så räknar den automatiskt ut din TB.</a:t>
          </a:r>
        </a:p>
        <a:p>
          <a:endParaRPr lang="sv-SE" sz="1100" b="1">
            <a:solidFill>
              <a:schemeClr val="bg1"/>
            </a:solidFill>
            <a:latin typeface="Calibri" panose="020F0502020204030204" pitchFamily="34" charset="0"/>
            <a:ea typeface="Calibri" panose="020F0502020204030204" pitchFamily="34" charset="0"/>
            <a:cs typeface="Calibri" panose="020F0502020204030204" pitchFamily="34" charset="0"/>
          </a:endParaRPr>
        </a:p>
        <a:p>
          <a:r>
            <a:rPr lang="sv-SE" sz="1100" b="1">
              <a:solidFill>
                <a:schemeClr val="bg1"/>
              </a:solidFill>
              <a:latin typeface="Calibri" panose="020F0502020204030204" pitchFamily="34" charset="0"/>
              <a:ea typeface="Calibri" panose="020F0502020204030204" pitchFamily="34" charset="0"/>
              <a:cs typeface="Calibri" panose="020F0502020204030204" pitchFamily="34" charset="0"/>
            </a:rPr>
            <a:t>Har du några frågor om hur det funkar bara kontakta </a:t>
          </a:r>
          <a:r>
            <a:rPr lang="sv-SE" sz="1100" b="1" i="0" u="none">
              <a:solidFill>
                <a:schemeClr val="bg1"/>
              </a:solidFill>
              <a:latin typeface="Calibri" panose="020F0502020204030204" pitchFamily="34" charset="0"/>
              <a:ea typeface="Calibri" panose="020F0502020204030204" pitchFamily="34" charset="0"/>
              <a:cs typeface="Calibri" panose="020F0502020204030204" pitchFamily="34" charset="0"/>
            </a:rPr>
            <a:t>Serge. </a:t>
          </a:r>
          <a:r>
            <a:rPr lang="sv-SE" sz="1100" b="1" i="0" u="sng">
              <a:solidFill>
                <a:schemeClr val="bg1"/>
              </a:solidFill>
              <a:latin typeface="Calibri" panose="020F0502020204030204" pitchFamily="34" charset="0"/>
              <a:ea typeface="Calibri" panose="020F0502020204030204" pitchFamily="34" charset="0"/>
              <a:cs typeface="Calibri" panose="020F0502020204030204" pitchFamily="34" charset="0"/>
            </a:rPr>
            <a:t>Om filen används av många, ladda ner filen till din dator och använd den offline istället</a:t>
          </a:r>
        </a:p>
      </xdr:txBody>
    </xdr:sp>
    <xdr:clientData/>
  </xdr:twoCellAnchor>
  <xdr:twoCellAnchor>
    <xdr:from>
      <xdr:col>0</xdr:col>
      <xdr:colOff>687456</xdr:colOff>
      <xdr:row>0</xdr:row>
      <xdr:rowOff>49696</xdr:rowOff>
    </xdr:from>
    <xdr:to>
      <xdr:col>2</xdr:col>
      <xdr:colOff>3014869</xdr:colOff>
      <xdr:row>4</xdr:row>
      <xdr:rowOff>223630</xdr:rowOff>
    </xdr:to>
    <xdr:sp macro="" textlink="">
      <xdr:nvSpPr>
        <xdr:cNvPr id="8" name="Rectangle 2">
          <a:extLst>
            <a:ext uri="{FF2B5EF4-FFF2-40B4-BE49-F238E27FC236}">
              <a16:creationId xmlns:a16="http://schemas.microsoft.com/office/drawing/2014/main" id="{23A1C63C-B79F-888C-C3C4-E100DAB4E007}"/>
            </a:ext>
          </a:extLst>
        </xdr:cNvPr>
        <xdr:cNvSpPr/>
      </xdr:nvSpPr>
      <xdr:spPr>
        <a:xfrm>
          <a:off x="687456" y="49696"/>
          <a:ext cx="5632174" cy="1192695"/>
        </a:xfrm>
        <a:prstGeom prst="rect">
          <a:avLst/>
        </a:prstGeom>
        <a:solidFill>
          <a:srgbClr val="443F6D"/>
        </a:solidFill>
      </xdr:spPr>
      <xdr:style>
        <a:lnRef idx="2">
          <a:schemeClr val="dk1">
            <a:shade val="15000"/>
          </a:schemeClr>
        </a:lnRef>
        <a:fillRef idx="1">
          <a:schemeClr val="dk1"/>
        </a:fillRef>
        <a:effectRef idx="0">
          <a:schemeClr val="dk1"/>
        </a:effectRef>
        <a:fontRef idx="minor">
          <a:schemeClr val="lt1"/>
        </a:fontRef>
      </xdr:style>
      <xdr:txBody>
        <a:bodyPr vertOverflow="clip" horzOverflow="clip" rtlCol="0" anchor="t"/>
        <a:lstStyle/>
        <a:p>
          <a:pPr algn="l"/>
          <a:endParaRPr lang="sv-SE" sz="1100"/>
        </a:p>
      </xdr:txBody>
    </xdr:sp>
    <xdr:clientData/>
  </xdr:twoCellAnchor>
  <xdr:twoCellAnchor>
    <xdr:from>
      <xdr:col>0</xdr:col>
      <xdr:colOff>676275</xdr:colOff>
      <xdr:row>19</xdr:row>
      <xdr:rowOff>219075</xdr:rowOff>
    </xdr:from>
    <xdr:to>
      <xdr:col>2</xdr:col>
      <xdr:colOff>3009900</xdr:colOff>
      <xdr:row>26</xdr:row>
      <xdr:rowOff>76200</xdr:rowOff>
    </xdr:to>
    <xdr:sp macro="" textlink="">
      <xdr:nvSpPr>
        <xdr:cNvPr id="17" name="TextBox 1">
          <a:extLst>
            <a:ext uri="{FF2B5EF4-FFF2-40B4-BE49-F238E27FC236}">
              <a16:creationId xmlns:a16="http://schemas.microsoft.com/office/drawing/2014/main" id="{904C1157-4001-9BD2-4DAA-0F3FC4E8810D}"/>
            </a:ext>
            <a:ext uri="{147F2762-F138-4A5C-976F-8EAC2B608ADB}">
              <a16:predDERef xmlns:a16="http://schemas.microsoft.com/office/drawing/2014/main" pred="{23A1C63C-B79F-888C-C3C4-E100DAB4E007}"/>
            </a:ext>
          </a:extLst>
        </xdr:cNvPr>
        <xdr:cNvSpPr txBox="1"/>
      </xdr:nvSpPr>
      <xdr:spPr>
        <a:xfrm>
          <a:off x="676275" y="6353175"/>
          <a:ext cx="5638800" cy="1790700"/>
        </a:xfrm>
        <a:prstGeom prst="rect">
          <a:avLst/>
        </a:prstGeom>
        <a:solidFill>
          <a:srgbClr val="443F6D"/>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pPr marL="0" indent="0"/>
          <a:r>
            <a:rPr lang="en-US" sz="1400" b="1">
              <a:solidFill>
                <a:schemeClr val="bg1"/>
              </a:solidFill>
              <a:latin typeface="+mn-lt"/>
              <a:ea typeface="+mn-lt"/>
              <a:cs typeface="+mn-lt"/>
            </a:rPr>
            <a:t>Nyheter!</a:t>
          </a:r>
          <a:endParaRPr lang="en-US" sz="1100" b="0" i="0" u="none" strike="noStrike">
            <a:solidFill>
              <a:schemeClr val="bg1"/>
            </a:solidFill>
            <a:latin typeface="Aptos Narrow" panose="020B0004020202020204" pitchFamily="34" charset="0"/>
          </a:endParaRPr>
        </a:p>
        <a:p>
          <a:pPr marL="0" indent="0"/>
          <a:endParaRPr lang="en-US" sz="1100" b="0" i="0" u="none" strike="noStrike">
            <a:solidFill>
              <a:schemeClr val="bg1"/>
            </a:solidFill>
            <a:latin typeface="Aptos Narrow" panose="020B0004020202020204" pitchFamily="34" charset="0"/>
          </a:endParaRPr>
        </a:p>
        <a:p>
          <a:pPr marL="0" indent="0"/>
          <a:endParaRPr lang="en-US" sz="1200" b="1" i="0" u="none" strike="noStrike">
            <a:solidFill>
              <a:schemeClr val="bg1"/>
            </a:solidFill>
            <a:latin typeface="Aptos Narrow" panose="020B0004020202020204" pitchFamily="34" charset="0"/>
          </a:endParaRPr>
        </a:p>
        <a:p>
          <a:pPr marL="0" indent="0"/>
          <a:endParaRPr lang="en-US" sz="1100" b="0" i="0" u="none" strike="noStrike">
            <a:solidFill>
              <a:schemeClr val="bg1"/>
            </a:solidFill>
            <a:latin typeface="+mn-lt"/>
            <a:ea typeface="+mn-lt"/>
            <a:cs typeface="+mn-lt"/>
          </a:endParaRPr>
        </a:p>
      </xdr:txBody>
    </xdr:sp>
    <xdr:clientData/>
  </xdr:twoCellAnchor>
  <xdr:twoCellAnchor>
    <xdr:from>
      <xdr:col>0</xdr:col>
      <xdr:colOff>679175</xdr:colOff>
      <xdr:row>17</xdr:row>
      <xdr:rowOff>24848</xdr:rowOff>
    </xdr:from>
    <xdr:to>
      <xdr:col>3</xdr:col>
      <xdr:colOff>1</xdr:colOff>
      <xdr:row>19</xdr:row>
      <xdr:rowOff>165654</xdr:rowOff>
    </xdr:to>
    <xdr:sp macro="" textlink="">
      <xdr:nvSpPr>
        <xdr:cNvPr id="16" name="TextBox 5">
          <a:extLst>
            <a:ext uri="{FF2B5EF4-FFF2-40B4-BE49-F238E27FC236}">
              <a16:creationId xmlns:a16="http://schemas.microsoft.com/office/drawing/2014/main" id="{80D0D07C-AEF1-4C5F-B9D5-2CDABC501FA4}"/>
            </a:ext>
          </a:extLst>
        </xdr:cNvPr>
        <xdr:cNvSpPr txBox="1"/>
      </xdr:nvSpPr>
      <xdr:spPr>
        <a:xfrm>
          <a:off x="679175" y="4911587"/>
          <a:ext cx="5648739" cy="687458"/>
        </a:xfrm>
        <a:prstGeom prst="rect">
          <a:avLst/>
        </a:prstGeom>
        <a:solidFill>
          <a:srgbClr val="443F6D"/>
        </a:solidFill>
        <a:ln w="19050" cap="flat" cmpd="sng" algn="ctr">
          <a:solidFill>
            <a:sysClr val="windowText" lastClr="000000"/>
          </a:solidFill>
          <a:prstDash val="solid"/>
          <a:miter lim="800000"/>
        </a:ln>
        <a:effectLst/>
      </xdr:spPr>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sv-SE" sz="1000" b="0" i="1" u="none" strike="noStrike" kern="0" cap="none" spc="0" normalizeH="0" baseline="0" noProof="0">
              <a:ln>
                <a:noFill/>
              </a:ln>
              <a:solidFill>
                <a:schemeClr val="bg1"/>
              </a:solidFill>
              <a:effectLst/>
              <a:uLnTx/>
              <a:uFillTx/>
              <a:latin typeface="Aptos Narrow" panose="02110004020202020204"/>
              <a:ea typeface="+mn-ea"/>
              <a:cs typeface="+mn-cs"/>
            </a:rPr>
            <a:t>Tillmobil förbehåller sig rätten att uppdatera och ändra räknesnurran löpande och friskriver sig från ansvar för eventuella ändringar som kan leda till en annan ersättning jämfört med vad den var före uppdateringen/ändringen.</a:t>
          </a:r>
        </a:p>
      </xdr:txBody>
    </xdr:sp>
    <xdr:clientData/>
  </xdr:twoCellAnchor>
  <xdr:twoCellAnchor editAs="oneCell">
    <xdr:from>
      <xdr:col>1</xdr:col>
      <xdr:colOff>738854</xdr:colOff>
      <xdr:row>0</xdr:row>
      <xdr:rowOff>106823</xdr:rowOff>
    </xdr:from>
    <xdr:to>
      <xdr:col>2</xdr:col>
      <xdr:colOff>1840461</xdr:colOff>
      <xdr:row>4</xdr:row>
      <xdr:rowOff>167058</xdr:rowOff>
    </xdr:to>
    <xdr:pic>
      <xdr:nvPicPr>
        <xdr:cNvPr id="11" name="Picture 4">
          <a:extLst>
            <a:ext uri="{FF2B5EF4-FFF2-40B4-BE49-F238E27FC236}">
              <a16:creationId xmlns:a16="http://schemas.microsoft.com/office/drawing/2014/main" id="{BFB28B26-18D8-3AA7-9528-CFE328197D1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24298" y="106823"/>
          <a:ext cx="3720982" cy="107941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684610</xdr:colOff>
      <xdr:row>5</xdr:row>
      <xdr:rowOff>124240</xdr:rowOff>
    </xdr:from>
    <xdr:to>
      <xdr:col>2</xdr:col>
      <xdr:colOff>3014869</xdr:colOff>
      <xdr:row>11</xdr:row>
      <xdr:rowOff>157370</xdr:rowOff>
    </xdr:to>
    <xdr:sp macro="" textlink="">
      <xdr:nvSpPr>
        <xdr:cNvPr id="10" name="TextBox 2">
          <a:extLst>
            <a:ext uri="{FF2B5EF4-FFF2-40B4-BE49-F238E27FC236}">
              <a16:creationId xmlns:a16="http://schemas.microsoft.com/office/drawing/2014/main" id="{244194A3-D13A-4FB3-A644-2AFA9FF8F2E4}"/>
            </a:ext>
            <a:ext uri="{147F2762-F138-4A5C-976F-8EAC2B608ADB}">
              <a16:predDERef xmlns:a16="http://schemas.microsoft.com/office/drawing/2014/main" pred="{5F09C368-D87E-4CBB-9419-8FEA77C0D09A}"/>
            </a:ext>
          </a:extLst>
        </xdr:cNvPr>
        <xdr:cNvSpPr txBox="1"/>
      </xdr:nvSpPr>
      <xdr:spPr>
        <a:xfrm>
          <a:off x="684610" y="1429165"/>
          <a:ext cx="5635434" cy="1890505"/>
        </a:xfrm>
        <a:prstGeom prst="rect">
          <a:avLst/>
        </a:prstGeom>
        <a:solidFill>
          <a:srgbClr val="443F6D"/>
        </a:solidFill>
        <a:ln w="28575"/>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sv-SE" sz="1100" b="1">
              <a:solidFill>
                <a:schemeClr val="bg1"/>
              </a:solidFill>
              <a:latin typeface="Calibri" panose="020F0502020204030204" pitchFamily="34" charset="0"/>
              <a:ea typeface="Calibri" panose="020F0502020204030204" pitchFamily="34" charset="0"/>
              <a:cs typeface="Calibri" panose="020F0502020204030204" pitchFamily="34" charset="0"/>
            </a:rPr>
            <a:t>Detta här är för att du ska se hur mycket du kommer att tjäna i TB när du säljer </a:t>
          </a:r>
          <a:r>
            <a:rPr lang="sv-SE" sz="1100" b="1" baseline="0">
              <a:solidFill>
                <a:schemeClr val="bg1"/>
              </a:solidFill>
              <a:effectLst/>
              <a:latin typeface="+mn-lt"/>
              <a:ea typeface="+mn-ea"/>
              <a:cs typeface="+mn-cs"/>
            </a:rPr>
            <a:t>kopplat till </a:t>
          </a:r>
          <a:r>
            <a:rPr lang="sv-SE" sz="1100" b="1" i="1" u="sng" baseline="0">
              <a:solidFill>
                <a:schemeClr val="bg1"/>
              </a:solidFill>
              <a:effectLst/>
              <a:latin typeface="+mn-lt"/>
              <a:ea typeface="+mn-ea"/>
              <a:cs typeface="+mn-cs"/>
            </a:rPr>
            <a:t> Mobilt Bredband abonnemang. </a:t>
          </a:r>
          <a:r>
            <a:rPr lang="sv-SE" sz="1100" b="1" i="0" u="sng">
              <a:solidFill>
                <a:schemeClr val="bg1"/>
              </a:solidFill>
              <a:effectLst/>
              <a:latin typeface="+mn-lt"/>
              <a:ea typeface="+mn-ea"/>
              <a:cs typeface="+mn-cs"/>
            </a:rPr>
            <a:t>Går ej att kombinera med</a:t>
          </a:r>
          <a:r>
            <a:rPr lang="sv-SE" sz="1100" b="1" i="0" u="sng" baseline="0">
              <a:solidFill>
                <a:schemeClr val="bg1"/>
              </a:solidFill>
              <a:effectLst/>
              <a:latin typeface="+mn-lt"/>
              <a:ea typeface="+mn-ea"/>
              <a:cs typeface="+mn-cs"/>
            </a:rPr>
            <a:t> </a:t>
          </a:r>
          <a:r>
            <a:rPr lang="sv-SE" sz="1100" b="1" i="0" u="sng">
              <a:solidFill>
                <a:schemeClr val="bg1"/>
              </a:solidFill>
              <a:effectLst/>
              <a:latin typeface="+mn-lt"/>
              <a:ea typeface="+mn-ea"/>
              <a:cs typeface="+mn-cs"/>
            </a:rPr>
            <a:t>försäljning via DSL.</a:t>
          </a:r>
          <a:r>
            <a:rPr lang="sv-SE" sz="1100" b="1" u="sng">
              <a:solidFill>
                <a:schemeClr val="bg1"/>
              </a:solidFill>
              <a:effectLst/>
              <a:latin typeface="+mn-lt"/>
              <a:ea typeface="+mn-ea"/>
              <a:cs typeface="+mn-cs"/>
            </a:rPr>
            <a:t> </a:t>
          </a:r>
          <a:endParaRPr lang="sv-SE" sz="1100" b="1">
            <a:solidFill>
              <a:schemeClr val="bg1"/>
            </a:solidFill>
            <a:latin typeface="Calibri" panose="020F0502020204030204" pitchFamily="34" charset="0"/>
            <a:ea typeface="Calibri" panose="020F0502020204030204" pitchFamily="34" charset="0"/>
            <a:cs typeface="Calibri" panose="020F0502020204030204" pitchFamily="34" charset="0"/>
          </a:endParaRPr>
        </a:p>
        <a:p>
          <a:endParaRPr lang="sv-SE" sz="1100" b="1">
            <a:solidFill>
              <a:schemeClr val="bg1"/>
            </a:solidFill>
            <a:latin typeface="Calibri" panose="020F0502020204030204" pitchFamily="34" charset="0"/>
            <a:ea typeface="Calibri" panose="020F0502020204030204" pitchFamily="34" charset="0"/>
            <a:cs typeface="Calibri" panose="020F0502020204030204" pitchFamily="34" charset="0"/>
          </a:endParaRPr>
        </a:p>
        <a:p>
          <a:r>
            <a:rPr lang="sv-SE" sz="1100" b="1">
              <a:solidFill>
                <a:schemeClr val="bg1"/>
              </a:solidFill>
              <a:latin typeface="Calibri" panose="020F0502020204030204" pitchFamily="34" charset="0"/>
              <a:ea typeface="Calibri" panose="020F0502020204030204" pitchFamily="34" charset="0"/>
              <a:cs typeface="Calibri" panose="020F0502020204030204" pitchFamily="34" charset="0"/>
            </a:rPr>
            <a:t>Välj förhöjd per månad och antal månader så räknar den automatiskt ut din TB.</a:t>
          </a:r>
        </a:p>
        <a:p>
          <a:endParaRPr lang="sv-SE" sz="1100" b="1">
            <a:solidFill>
              <a:schemeClr val="bg1"/>
            </a:solidFill>
            <a:latin typeface="Calibri" panose="020F0502020204030204" pitchFamily="34" charset="0"/>
            <a:ea typeface="Calibri" panose="020F0502020204030204" pitchFamily="34" charset="0"/>
            <a:cs typeface="Calibri" panose="020F0502020204030204" pitchFamily="34" charset="0"/>
          </a:endParaRPr>
        </a:p>
        <a:p>
          <a:r>
            <a:rPr lang="sv-SE" sz="1100" b="1">
              <a:solidFill>
                <a:schemeClr val="bg1"/>
              </a:solidFill>
              <a:latin typeface="Calibri" panose="020F0502020204030204" pitchFamily="34" charset="0"/>
              <a:ea typeface="Calibri" panose="020F0502020204030204" pitchFamily="34" charset="0"/>
              <a:cs typeface="Calibri" panose="020F0502020204030204" pitchFamily="34" charset="0"/>
            </a:rPr>
            <a:t>Har du några frågor om hur det funkar bara kontakta </a:t>
          </a:r>
          <a:r>
            <a:rPr lang="sv-SE" sz="1100" b="1" i="0" u="none">
              <a:solidFill>
                <a:schemeClr val="bg1"/>
              </a:solidFill>
              <a:latin typeface="Calibri" panose="020F0502020204030204" pitchFamily="34" charset="0"/>
              <a:ea typeface="Calibri" panose="020F0502020204030204" pitchFamily="34" charset="0"/>
              <a:cs typeface="Calibri" panose="020F0502020204030204" pitchFamily="34" charset="0"/>
            </a:rPr>
            <a:t>Serge. </a:t>
          </a:r>
          <a:r>
            <a:rPr lang="sv-SE" sz="1100" b="1" i="0" u="sng">
              <a:solidFill>
                <a:schemeClr val="bg1"/>
              </a:solidFill>
              <a:latin typeface="Calibri" panose="020F0502020204030204" pitchFamily="34" charset="0"/>
              <a:ea typeface="Calibri" panose="020F0502020204030204" pitchFamily="34" charset="0"/>
              <a:cs typeface="Calibri" panose="020F0502020204030204" pitchFamily="34" charset="0"/>
            </a:rPr>
            <a:t>Om filen används av många, ladda ner filen till din dator och använd den offline istället.</a:t>
          </a:r>
        </a:p>
        <a:p>
          <a:endParaRPr lang="sv-SE" sz="1400" b="1" i="0" u="sng">
            <a:solidFill>
              <a:schemeClr val="bg1"/>
            </a:solidFill>
            <a:latin typeface="Calibri" panose="020F0502020204030204" pitchFamily="34" charset="0"/>
            <a:ea typeface="Calibri" panose="020F0502020204030204" pitchFamily="34" charset="0"/>
            <a:cs typeface="Calibri" panose="020F0502020204030204" pitchFamily="34" charset="0"/>
          </a:endParaRPr>
        </a:p>
        <a:p>
          <a:r>
            <a:rPr lang="sv-SE" sz="1100" b="1" i="0" u="none">
              <a:solidFill>
                <a:schemeClr val="bg1"/>
              </a:solidFill>
              <a:latin typeface="Calibri" panose="020F0502020204030204" pitchFamily="34" charset="0"/>
              <a:ea typeface="Calibri" panose="020F0502020204030204" pitchFamily="34" charset="0"/>
              <a:cs typeface="Calibri" panose="020F0502020204030204" pitchFamily="34" charset="0"/>
            </a:rPr>
            <a:t>Du kan </a:t>
          </a:r>
          <a:r>
            <a:rPr lang="sv-SE" sz="1100" b="1" i="0" u="sng">
              <a:solidFill>
                <a:schemeClr val="bg1"/>
              </a:solidFill>
              <a:latin typeface="Calibri" panose="020F0502020204030204" pitchFamily="34" charset="0"/>
              <a:ea typeface="Calibri" panose="020F0502020204030204" pitchFamily="34" charset="0"/>
              <a:cs typeface="Calibri" panose="020F0502020204030204" pitchFamily="34" charset="0"/>
            </a:rPr>
            <a:t>BARA</a:t>
          </a:r>
          <a:r>
            <a:rPr lang="sv-SE" sz="1100" b="1" i="0" u="none">
              <a:solidFill>
                <a:schemeClr val="bg1"/>
              </a:solidFill>
              <a:latin typeface="Calibri" panose="020F0502020204030204" pitchFamily="34" charset="0"/>
              <a:ea typeface="Calibri" panose="020F0502020204030204" pitchFamily="34" charset="0"/>
              <a:cs typeface="Calibri" panose="020F0502020204030204" pitchFamily="34" charset="0"/>
            </a:rPr>
            <a:t> välja 80kr eller 120kr på TP-Link. </a:t>
          </a:r>
          <a:r>
            <a:rPr lang="sv-SE" sz="1100" b="1" i="0" u="sng">
              <a:solidFill>
                <a:schemeClr val="bg1"/>
              </a:solidFill>
              <a:latin typeface="Calibri" panose="020F0502020204030204" pitchFamily="34" charset="0"/>
              <a:ea typeface="Calibri" panose="020F0502020204030204" pitchFamily="34" charset="0"/>
              <a:cs typeface="Calibri" panose="020F0502020204030204" pitchFamily="34" charset="0"/>
            </a:rPr>
            <a:t>Ni tjänar 0 kr i TB vid DSL försäljning.</a:t>
          </a:r>
        </a:p>
      </xdr:txBody>
    </xdr:sp>
    <xdr:clientData/>
  </xdr:twoCellAnchor>
  <xdr:twoCellAnchor>
    <xdr:from>
      <xdr:col>0</xdr:col>
      <xdr:colOff>687456</xdr:colOff>
      <xdr:row>0</xdr:row>
      <xdr:rowOff>49696</xdr:rowOff>
    </xdr:from>
    <xdr:to>
      <xdr:col>2</xdr:col>
      <xdr:colOff>3014869</xdr:colOff>
      <xdr:row>5</xdr:row>
      <xdr:rowOff>124240</xdr:rowOff>
    </xdr:to>
    <xdr:sp macro="" textlink="">
      <xdr:nvSpPr>
        <xdr:cNvPr id="14" name="Rectangle 2">
          <a:extLst>
            <a:ext uri="{FF2B5EF4-FFF2-40B4-BE49-F238E27FC236}">
              <a16:creationId xmlns:a16="http://schemas.microsoft.com/office/drawing/2014/main" id="{EF722EB3-B52E-4A32-ABD3-1ADADF3F6096}"/>
            </a:ext>
          </a:extLst>
        </xdr:cNvPr>
        <xdr:cNvSpPr/>
      </xdr:nvSpPr>
      <xdr:spPr>
        <a:xfrm>
          <a:off x="687456" y="49696"/>
          <a:ext cx="5632588" cy="1379469"/>
        </a:xfrm>
        <a:prstGeom prst="rect">
          <a:avLst/>
        </a:prstGeom>
        <a:solidFill>
          <a:srgbClr val="443F6D"/>
        </a:solidFill>
      </xdr:spPr>
      <xdr:style>
        <a:lnRef idx="2">
          <a:schemeClr val="dk1">
            <a:shade val="15000"/>
          </a:schemeClr>
        </a:lnRef>
        <a:fillRef idx="1">
          <a:schemeClr val="dk1"/>
        </a:fillRef>
        <a:effectRef idx="0">
          <a:schemeClr val="dk1"/>
        </a:effectRef>
        <a:fontRef idx="minor">
          <a:schemeClr val="lt1"/>
        </a:fontRef>
      </xdr:style>
      <xdr:txBody>
        <a:bodyPr vertOverflow="clip" horzOverflow="clip" rtlCol="0" anchor="t"/>
        <a:lstStyle/>
        <a:p>
          <a:pPr algn="l"/>
          <a:endParaRPr lang="sv-SE" sz="1100"/>
        </a:p>
      </xdr:txBody>
    </xdr:sp>
    <xdr:clientData/>
  </xdr:twoCellAnchor>
  <xdr:twoCellAnchor>
    <xdr:from>
      <xdr:col>1</xdr:col>
      <xdr:colOff>0</xdr:colOff>
      <xdr:row>20</xdr:row>
      <xdr:rowOff>208308</xdr:rowOff>
    </xdr:from>
    <xdr:to>
      <xdr:col>3</xdr:col>
      <xdr:colOff>8284</xdr:colOff>
      <xdr:row>27</xdr:row>
      <xdr:rowOff>68333</xdr:rowOff>
    </xdr:to>
    <xdr:sp macro="" textlink="">
      <xdr:nvSpPr>
        <xdr:cNvPr id="8" name="TextBox 1">
          <a:extLst>
            <a:ext uri="{FF2B5EF4-FFF2-40B4-BE49-F238E27FC236}">
              <a16:creationId xmlns:a16="http://schemas.microsoft.com/office/drawing/2014/main" id="{83A733E9-7E12-4351-A6C6-560973172F23}"/>
            </a:ext>
            <a:ext uri="{147F2762-F138-4A5C-976F-8EAC2B608ADB}">
              <a16:predDERef xmlns:a16="http://schemas.microsoft.com/office/drawing/2014/main" pred="{166C0799-5EF6-F001-C02E-B47725EE59D6}"/>
            </a:ext>
          </a:extLst>
        </xdr:cNvPr>
        <xdr:cNvSpPr txBox="1"/>
      </xdr:nvSpPr>
      <xdr:spPr>
        <a:xfrm>
          <a:off x="687457" y="5906743"/>
          <a:ext cx="5648740" cy="1773307"/>
        </a:xfrm>
        <a:prstGeom prst="rect">
          <a:avLst/>
        </a:prstGeom>
        <a:solidFill>
          <a:srgbClr val="443F6D"/>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pPr marL="0" indent="0"/>
          <a:r>
            <a:rPr lang="en-US" sz="1400" b="1">
              <a:solidFill>
                <a:schemeClr val="bg1"/>
              </a:solidFill>
              <a:latin typeface="+mn-lt"/>
              <a:ea typeface="+mn-lt"/>
              <a:cs typeface="+mn-lt"/>
            </a:rPr>
            <a:t>Nyheter!</a:t>
          </a:r>
          <a:endParaRPr lang="en-US" sz="1100" b="1">
            <a:solidFill>
              <a:schemeClr val="bg1"/>
            </a:solidFill>
            <a:latin typeface="+mn-lt"/>
            <a:ea typeface="+mn-lt"/>
            <a:cs typeface="+mn-lt"/>
          </a:endParaRPr>
        </a:p>
        <a:p>
          <a:pPr marL="0" indent="0"/>
          <a:endParaRPr lang="en-US" sz="1100">
            <a:solidFill>
              <a:schemeClr val="bg1"/>
            </a:solidFill>
            <a:latin typeface="+mn-lt"/>
            <a:ea typeface="+mn-lt"/>
            <a:cs typeface="+mn-lt"/>
          </a:endParaRPr>
        </a:p>
        <a:p>
          <a:pPr marL="0" indent="0"/>
          <a:r>
            <a:rPr lang="en-US" sz="1100" b="0" i="0" u="none" strike="noStrike">
              <a:solidFill>
                <a:schemeClr val="bg1"/>
              </a:solidFill>
              <a:latin typeface="+mn-lt"/>
              <a:ea typeface="+mn-lt"/>
              <a:cs typeface="+mn-lt"/>
            </a:rPr>
            <a:t>-------</a:t>
          </a:r>
        </a:p>
        <a:p>
          <a:pPr marL="0" indent="0"/>
          <a:r>
            <a:rPr lang="en-US" sz="1100">
              <a:solidFill>
                <a:schemeClr val="bg1"/>
              </a:solidFill>
              <a:latin typeface="+mn-lt"/>
              <a:ea typeface="+mn-lt"/>
              <a:cs typeface="+mn-lt"/>
            </a:rPr>
            <a:t>//Serge</a:t>
          </a:r>
        </a:p>
      </xdr:txBody>
    </xdr:sp>
    <xdr:clientData/>
  </xdr:twoCellAnchor>
  <xdr:twoCellAnchor>
    <xdr:from>
      <xdr:col>1</xdr:col>
      <xdr:colOff>0</xdr:colOff>
      <xdr:row>18</xdr:row>
      <xdr:rowOff>33130</xdr:rowOff>
    </xdr:from>
    <xdr:to>
      <xdr:col>3</xdr:col>
      <xdr:colOff>8283</xdr:colOff>
      <xdr:row>20</xdr:row>
      <xdr:rowOff>173936</xdr:rowOff>
    </xdr:to>
    <xdr:sp macro="" textlink="">
      <xdr:nvSpPr>
        <xdr:cNvPr id="5" name="TextBox 5">
          <a:extLst>
            <a:ext uri="{FF2B5EF4-FFF2-40B4-BE49-F238E27FC236}">
              <a16:creationId xmlns:a16="http://schemas.microsoft.com/office/drawing/2014/main" id="{99FE29A3-A77A-407D-B0E7-8A9915D12C1D}"/>
            </a:ext>
          </a:extLst>
        </xdr:cNvPr>
        <xdr:cNvSpPr txBox="1"/>
      </xdr:nvSpPr>
      <xdr:spPr>
        <a:xfrm>
          <a:off x="685800" y="5224255"/>
          <a:ext cx="5647083" cy="693256"/>
        </a:xfrm>
        <a:prstGeom prst="rect">
          <a:avLst/>
        </a:prstGeom>
        <a:solidFill>
          <a:srgbClr val="443F6D"/>
        </a:solidFill>
        <a:ln w="19050" cap="flat" cmpd="sng" algn="ctr">
          <a:solidFill>
            <a:sysClr val="windowText" lastClr="000000"/>
          </a:solidFill>
          <a:prstDash val="solid"/>
          <a:miter lim="800000"/>
        </a:ln>
        <a:effectLst/>
      </xdr:spPr>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sv-SE" sz="1000" b="0" i="1" u="none" strike="noStrike" kern="0" cap="none" spc="0" normalizeH="0" baseline="0" noProof="0">
              <a:ln>
                <a:noFill/>
              </a:ln>
              <a:solidFill>
                <a:schemeClr val="bg1"/>
              </a:solidFill>
              <a:effectLst/>
              <a:uLnTx/>
              <a:uFillTx/>
              <a:latin typeface="Aptos Narrow" panose="02110004020202020204"/>
              <a:ea typeface="+mn-ea"/>
              <a:cs typeface="+mn-cs"/>
            </a:rPr>
            <a:t>Tillmobil förbehåller sig rätten att uppdatera och ändra räknesnurran löpande och friskriver sig från ansvar för eventuella ändringar som kan leda till en annan ersättning jämfört med vad den var före uppdateringen/ändringen.</a:t>
          </a:r>
        </a:p>
      </xdr:txBody>
    </xdr:sp>
    <xdr:clientData/>
  </xdr:twoCellAnchor>
  <xdr:twoCellAnchor editAs="oneCell">
    <xdr:from>
      <xdr:col>1</xdr:col>
      <xdr:colOff>818029</xdr:colOff>
      <xdr:row>0</xdr:row>
      <xdr:rowOff>156882</xdr:rowOff>
    </xdr:from>
    <xdr:to>
      <xdr:col>2</xdr:col>
      <xdr:colOff>2008654</xdr:colOff>
      <xdr:row>4</xdr:row>
      <xdr:rowOff>233415</xdr:rowOff>
    </xdr:to>
    <xdr:pic>
      <xdr:nvPicPr>
        <xdr:cNvPr id="16" name="Picture 3">
          <a:extLst>
            <a:ext uri="{FF2B5EF4-FFF2-40B4-BE49-F238E27FC236}">
              <a16:creationId xmlns:a16="http://schemas.microsoft.com/office/drawing/2014/main" id="{27BC673C-3680-892F-4831-D3230276ADE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501588" y="156882"/>
          <a:ext cx="3810000" cy="110523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B5FB16-00AE-4198-827A-A26B5EF79BA5}">
  <dimension ref="C5"/>
  <sheetViews>
    <sheetView workbookViewId="0"/>
  </sheetViews>
  <sheetFormatPr defaultColWidth="8.875" defaultRowHeight="14.25"/>
  <sheetData>
    <row r="5" spans="3:3">
      <c r="C5" t="s">
        <v>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905450-E9C1-4EDD-82A3-55FA26269C38}">
  <sheetPr codeName="Sheet1"/>
  <dimension ref="B1:U130"/>
  <sheetViews>
    <sheetView showGridLines="0" tabSelected="1" zoomScale="107" zoomScaleNormal="70" workbookViewId="0">
      <selection activeCell="C16" sqref="C16"/>
    </sheetView>
  </sheetViews>
  <sheetFormatPr defaultColWidth="9" defaultRowHeight="15"/>
  <cols>
    <col min="1" max="1" width="9" style="52"/>
    <col min="2" max="2" width="34.375" style="51" customWidth="1"/>
    <col min="3" max="3" width="39.625" style="52" customWidth="1"/>
    <col min="4" max="6" width="9" style="52"/>
    <col min="7" max="7" width="9" style="52" customWidth="1"/>
    <col min="8" max="8" width="32.625" style="68" hidden="1" customWidth="1"/>
    <col min="9" max="9" width="11.375" style="69" hidden="1" customWidth="1"/>
    <col min="10" max="11" width="9" style="69" hidden="1" customWidth="1"/>
    <col min="12" max="12" width="12" style="69" hidden="1" customWidth="1"/>
    <col min="13" max="15" width="9" style="92" hidden="1" customWidth="1"/>
    <col min="16" max="17" width="9" style="52" hidden="1" customWidth="1"/>
    <col min="18" max="22" width="9" style="52" customWidth="1"/>
    <col min="23" max="16384" width="9" style="52"/>
  </cols>
  <sheetData>
    <row r="1" spans="2:21">
      <c r="H1" s="53" t="s">
        <v>1</v>
      </c>
      <c r="I1" s="54" t="s">
        <v>2</v>
      </c>
      <c r="J1" s="54" t="s">
        <v>3</v>
      </c>
      <c r="K1" s="54" t="s">
        <v>4</v>
      </c>
      <c r="L1" s="54" t="s">
        <v>5</v>
      </c>
      <c r="M1" s="55" t="s">
        <v>6</v>
      </c>
      <c r="N1" s="55" t="s">
        <v>7</v>
      </c>
      <c r="O1" s="55" t="s">
        <v>8</v>
      </c>
      <c r="P1" s="56"/>
      <c r="Q1" s="57" t="s">
        <v>9</v>
      </c>
      <c r="R1" s="57"/>
      <c r="S1" s="57"/>
    </row>
    <row r="2" spans="2:21" ht="21.75" customHeight="1" thickBot="1">
      <c r="E2" s="93" t="s">
        <v>10</v>
      </c>
      <c r="F2" s="94"/>
      <c r="H2" s="58" t="s">
        <v>11</v>
      </c>
      <c r="I2" s="59">
        <v>11833</v>
      </c>
      <c r="J2" s="69">
        <f>I2*0.08</f>
        <v>946.64</v>
      </c>
      <c r="K2" s="59">
        <v>120</v>
      </c>
      <c r="L2" s="69">
        <f>I2+J2+K2</f>
        <v>12899.64</v>
      </c>
      <c r="M2" s="60"/>
      <c r="N2" s="61">
        <v>700</v>
      </c>
      <c r="O2" s="61">
        <v>450</v>
      </c>
      <c r="P2" s="62"/>
      <c r="Q2" s="63">
        <v>24</v>
      </c>
      <c r="R2" s="63"/>
      <c r="S2" s="63"/>
    </row>
    <row r="3" spans="2:21" ht="21.75" customHeight="1" thickBot="1">
      <c r="E3" s="64" t="s">
        <v>12</v>
      </c>
      <c r="F3" s="65" t="s">
        <v>13</v>
      </c>
      <c r="H3" s="58" t="s">
        <v>14</v>
      </c>
      <c r="I3" s="59">
        <v>17792</v>
      </c>
      <c r="J3" s="69">
        <f>I3*0.08</f>
        <v>1423.3600000000001</v>
      </c>
      <c r="K3" s="59">
        <v>120</v>
      </c>
      <c r="L3" s="69">
        <f>I3+J3+K3</f>
        <v>19335.36</v>
      </c>
      <c r="M3" s="60"/>
      <c r="N3" s="61">
        <v>700</v>
      </c>
      <c r="O3" s="61">
        <v>450</v>
      </c>
      <c r="P3" s="62"/>
      <c r="Q3" s="63">
        <v>36</v>
      </c>
      <c r="R3" s="63"/>
      <c r="S3" s="63"/>
    </row>
    <row r="4" spans="2:21" ht="21.75" customHeight="1">
      <c r="E4" s="66">
        <v>40</v>
      </c>
      <c r="F4" s="67">
        <v>40</v>
      </c>
      <c r="H4" s="68" t="s">
        <v>15</v>
      </c>
      <c r="I4" s="69">
        <v>17792</v>
      </c>
      <c r="J4" s="69">
        <f>I4*0.08</f>
        <v>1423.3600000000001</v>
      </c>
      <c r="K4" s="59">
        <v>120</v>
      </c>
      <c r="L4" s="69">
        <f>I4+J4+K4</f>
        <v>19335.36</v>
      </c>
      <c r="M4" s="60"/>
      <c r="N4" s="61">
        <v>700</v>
      </c>
      <c r="O4" s="61">
        <v>450</v>
      </c>
      <c r="P4" s="62"/>
      <c r="Q4" s="62"/>
      <c r="R4" s="62"/>
      <c r="S4" s="62"/>
    </row>
    <row r="5" spans="2:21" ht="21.75" customHeight="1">
      <c r="E5" s="70">
        <v>80</v>
      </c>
      <c r="F5" s="71">
        <v>80</v>
      </c>
      <c r="H5" s="58" t="s">
        <v>16</v>
      </c>
      <c r="I5" s="59">
        <v>1302</v>
      </c>
      <c r="J5" s="69">
        <f>I5*0.08</f>
        <v>104.16</v>
      </c>
      <c r="K5" s="59">
        <v>120</v>
      </c>
      <c r="L5" s="69">
        <f>I5+J5+K5</f>
        <v>1526.16</v>
      </c>
      <c r="M5" s="60"/>
      <c r="N5" s="61" t="s">
        <v>17</v>
      </c>
      <c r="O5" s="61" t="s">
        <v>17</v>
      </c>
      <c r="P5" s="62"/>
      <c r="Q5" s="62"/>
      <c r="R5" s="62"/>
      <c r="S5" s="62"/>
    </row>
    <row r="6" spans="2:21" ht="21.75" customHeight="1">
      <c r="E6" s="66">
        <v>100</v>
      </c>
      <c r="F6" s="67">
        <v>100</v>
      </c>
      <c r="H6" s="58" t="s">
        <v>18</v>
      </c>
      <c r="I6" s="59">
        <v>1131</v>
      </c>
      <c r="J6" s="69">
        <f>I6*0.08</f>
        <v>90.48</v>
      </c>
      <c r="K6" s="59">
        <v>120</v>
      </c>
      <c r="L6" s="69">
        <f>I6+J6+K6</f>
        <v>1341.48</v>
      </c>
      <c r="M6" s="60"/>
      <c r="N6" s="61" t="s">
        <v>17</v>
      </c>
      <c r="O6" s="61" t="s">
        <v>17</v>
      </c>
      <c r="P6" s="62"/>
      <c r="Q6" s="62"/>
      <c r="R6" s="62"/>
      <c r="S6" s="62"/>
    </row>
    <row r="7" spans="2:21" ht="21.75" customHeight="1">
      <c r="E7" s="70">
        <v>120</v>
      </c>
      <c r="F7" s="71">
        <v>120</v>
      </c>
      <c r="H7" s="68" t="s">
        <v>19</v>
      </c>
      <c r="I7" s="69">
        <v>1286</v>
      </c>
      <c r="J7" s="69">
        <f>I7*0.08</f>
        <v>102.88</v>
      </c>
      <c r="K7" s="59">
        <v>120</v>
      </c>
      <c r="L7" s="69">
        <f>I7+J7+K7</f>
        <v>1508.88</v>
      </c>
      <c r="M7" s="60"/>
      <c r="N7" s="61" t="s">
        <v>17</v>
      </c>
      <c r="O7" s="61" t="s">
        <v>17</v>
      </c>
      <c r="P7" s="62"/>
      <c r="Q7" s="62"/>
      <c r="R7" s="62"/>
      <c r="S7" s="62"/>
    </row>
    <row r="8" spans="2:21" ht="21.75" customHeight="1">
      <c r="E8" s="66">
        <v>150</v>
      </c>
      <c r="F8" s="67">
        <v>150</v>
      </c>
      <c r="H8" s="72" t="s">
        <v>20</v>
      </c>
      <c r="I8" s="69">
        <v>2567</v>
      </c>
      <c r="J8" s="69">
        <f>I8*0.08</f>
        <v>205.36</v>
      </c>
      <c r="K8" s="59">
        <v>120</v>
      </c>
      <c r="L8" s="69">
        <f>I8+J8+K8</f>
        <v>2892.36</v>
      </c>
      <c r="M8" s="61"/>
      <c r="N8" s="61" t="s">
        <v>17</v>
      </c>
      <c r="O8" s="61" t="s">
        <v>17</v>
      </c>
      <c r="P8" s="62"/>
      <c r="Q8" s="62"/>
      <c r="R8" s="62"/>
      <c r="S8" s="62"/>
    </row>
    <row r="9" spans="2:21" ht="24" customHeight="1">
      <c r="E9" s="66">
        <v>160</v>
      </c>
      <c r="F9" s="67">
        <v>160</v>
      </c>
      <c r="H9" s="72" t="s">
        <v>21</v>
      </c>
      <c r="I9" s="69">
        <v>2265</v>
      </c>
      <c r="J9" s="69">
        <f>I9*0.08</f>
        <v>181.20000000000002</v>
      </c>
      <c r="K9" s="59">
        <v>120</v>
      </c>
      <c r="L9" s="69">
        <f>I9+J9+K9</f>
        <v>2566.1999999999998</v>
      </c>
      <c r="M9" s="61"/>
      <c r="N9" s="61" t="s">
        <v>17</v>
      </c>
      <c r="O9" s="61" t="s">
        <v>17</v>
      </c>
      <c r="P9" s="62"/>
      <c r="Q9" s="62"/>
      <c r="R9" s="62"/>
      <c r="S9" s="62"/>
    </row>
    <row r="10" spans="2:21" ht="24.75" customHeight="1">
      <c r="E10" s="66">
        <v>200</v>
      </c>
      <c r="F10" s="67">
        <v>200</v>
      </c>
      <c r="H10" s="68" t="s">
        <v>22</v>
      </c>
      <c r="I10" s="69">
        <v>1495</v>
      </c>
      <c r="J10" s="69">
        <f>I10*0.08</f>
        <v>119.60000000000001</v>
      </c>
      <c r="K10" s="59">
        <v>120</v>
      </c>
      <c r="L10" s="69">
        <f>I10+J10+K10</f>
        <v>1734.6</v>
      </c>
      <c r="M10" s="73"/>
      <c r="N10" s="61" t="s">
        <v>17</v>
      </c>
      <c r="O10" s="61" t="s">
        <v>17</v>
      </c>
      <c r="P10" s="62"/>
      <c r="Q10" s="62"/>
      <c r="R10" s="62"/>
      <c r="S10" s="62"/>
    </row>
    <row r="11" spans="2:21" ht="39" customHeight="1">
      <c r="E11" s="66">
        <v>240</v>
      </c>
      <c r="F11" s="67">
        <v>240</v>
      </c>
      <c r="H11" s="68" t="s">
        <v>23</v>
      </c>
      <c r="I11" s="69">
        <v>3098</v>
      </c>
      <c r="J11" s="69">
        <f>I11*0.08</f>
        <v>247.84</v>
      </c>
      <c r="K11" s="59">
        <v>120</v>
      </c>
      <c r="L11" s="69">
        <f>I11+J11+K11</f>
        <v>3465.84</v>
      </c>
      <c r="M11" s="73"/>
      <c r="N11" s="73">
        <v>200</v>
      </c>
      <c r="O11" s="73">
        <v>150</v>
      </c>
      <c r="P11" s="62"/>
      <c r="Q11" s="62"/>
      <c r="R11" s="62"/>
      <c r="S11" s="62"/>
      <c r="T11" s="74"/>
    </row>
    <row r="12" spans="2:21" ht="41.25" customHeight="1">
      <c r="B12" s="75" t="s">
        <v>24</v>
      </c>
      <c r="C12" s="50" t="s">
        <v>25</v>
      </c>
      <c r="E12" s="66">
        <v>250</v>
      </c>
      <c r="F12" s="67">
        <v>250</v>
      </c>
      <c r="H12" s="68" t="s">
        <v>26</v>
      </c>
      <c r="I12" s="69">
        <v>2609</v>
      </c>
      <c r="J12" s="69">
        <f>I12*0.08</f>
        <v>208.72</v>
      </c>
      <c r="K12" s="59">
        <v>120</v>
      </c>
      <c r="L12" s="69">
        <f>I12+J12+K12</f>
        <v>2937.72</v>
      </c>
      <c r="M12" s="61"/>
      <c r="N12" s="61">
        <v>170</v>
      </c>
      <c r="O12" s="61">
        <v>120</v>
      </c>
      <c r="P12" s="62"/>
      <c r="Q12" s="62"/>
      <c r="R12" s="62"/>
      <c r="S12" s="62"/>
      <c r="U12" s="76"/>
    </row>
    <row r="13" spans="2:21" ht="33" customHeight="1" thickBot="1">
      <c r="B13" s="77" t="s">
        <v>27</v>
      </c>
      <c r="C13" s="78">
        <f>VLOOKUP($C$12,LISTA,7,FALSE)</f>
        <v>700</v>
      </c>
      <c r="E13" s="66">
        <v>260</v>
      </c>
      <c r="F13" s="67">
        <v>260</v>
      </c>
      <c r="H13" s="68" t="s">
        <v>28</v>
      </c>
      <c r="I13" s="69">
        <v>4486</v>
      </c>
      <c r="J13" s="69">
        <f>I13*0.08</f>
        <v>358.88</v>
      </c>
      <c r="K13" s="59">
        <v>120</v>
      </c>
      <c r="L13" s="69">
        <f>I13+J13+K13</f>
        <v>4964.88</v>
      </c>
      <c r="M13" s="61"/>
      <c r="N13" s="61">
        <v>300</v>
      </c>
      <c r="O13" s="61">
        <v>200</v>
      </c>
      <c r="P13" s="62"/>
      <c r="Q13" s="62"/>
      <c r="R13" s="62"/>
      <c r="S13" s="62"/>
    </row>
    <row r="14" spans="2:21" ht="21.75" customHeight="1" thickBot="1">
      <c r="B14" s="79" t="s">
        <v>29</v>
      </c>
      <c r="C14" s="80">
        <f>VLOOKUP($C$12,LISTA,8,FALSE)</f>
        <v>450</v>
      </c>
      <c r="D14" s="81"/>
      <c r="E14" s="66">
        <v>270</v>
      </c>
      <c r="F14" s="67">
        <v>270</v>
      </c>
      <c r="H14" s="68" t="s">
        <v>30</v>
      </c>
      <c r="I14" s="69">
        <v>4645</v>
      </c>
      <c r="J14" s="69">
        <f>I14*0.08</f>
        <v>371.6</v>
      </c>
      <c r="K14" s="59">
        <v>120</v>
      </c>
      <c r="L14" s="69">
        <f>I14+J14+K14</f>
        <v>5136.6000000000004</v>
      </c>
      <c r="M14" s="61"/>
      <c r="N14" s="61">
        <v>270</v>
      </c>
      <c r="O14" s="61">
        <v>160</v>
      </c>
      <c r="P14" s="62"/>
      <c r="Q14" s="62"/>
      <c r="R14" s="62"/>
      <c r="S14" s="62"/>
    </row>
    <row r="15" spans="2:21" ht="21.75" customHeight="1" thickBot="1">
      <c r="B15" s="82" t="s">
        <v>31</v>
      </c>
      <c r="C15" s="83">
        <v>450</v>
      </c>
      <c r="E15" s="66">
        <v>300</v>
      </c>
      <c r="F15" s="67">
        <v>280</v>
      </c>
      <c r="H15" s="68" t="s">
        <v>32</v>
      </c>
      <c r="I15" s="69">
        <v>8975</v>
      </c>
      <c r="J15" s="69">
        <f>I15*0.08</f>
        <v>718</v>
      </c>
      <c r="K15" s="59">
        <v>120</v>
      </c>
      <c r="L15" s="69">
        <f>I15+J15+K15</f>
        <v>9813</v>
      </c>
      <c r="M15" s="61"/>
      <c r="N15" s="61">
        <v>450</v>
      </c>
      <c r="O15" s="61">
        <v>300</v>
      </c>
      <c r="P15" s="62"/>
      <c r="Q15" s="62"/>
      <c r="R15" s="62"/>
      <c r="S15" s="62"/>
    </row>
    <row r="16" spans="2:21" ht="21.75" customHeight="1" thickBot="1">
      <c r="B16" s="84" t="s">
        <v>33</v>
      </c>
      <c r="C16" s="85">
        <v>36</v>
      </c>
      <c r="E16" s="66">
        <v>320</v>
      </c>
      <c r="F16" s="67">
        <v>290</v>
      </c>
      <c r="H16" s="68" t="s">
        <v>34</v>
      </c>
      <c r="I16" s="69">
        <v>4894</v>
      </c>
      <c r="J16" s="69">
        <f>I16*0.08</f>
        <v>391.52</v>
      </c>
      <c r="K16" s="59">
        <v>120</v>
      </c>
      <c r="L16" s="69">
        <f>I16+J16+K16</f>
        <v>5405.52</v>
      </c>
      <c r="M16" s="61"/>
      <c r="N16" s="61">
        <v>270</v>
      </c>
      <c r="O16" s="61">
        <v>200</v>
      </c>
      <c r="P16" s="62"/>
      <c r="Q16" s="62"/>
      <c r="R16" s="62"/>
      <c r="S16" s="62"/>
    </row>
    <row r="17" spans="2:19" ht="21.75" customHeight="1" thickBot="1">
      <c r="B17" s="86" t="s">
        <v>35</v>
      </c>
      <c r="C17" s="87">
        <f>($C$16*$C$15*0.92)-VLOOKUP($C$12,LISTA,5,FALSE)</f>
        <v>-1195.6800000000003</v>
      </c>
      <c r="E17" s="66">
        <v>340</v>
      </c>
      <c r="F17" s="67">
        <v>300</v>
      </c>
      <c r="H17" s="68" t="s">
        <v>36</v>
      </c>
      <c r="I17" s="69">
        <v>5302</v>
      </c>
      <c r="J17" s="69">
        <f>I17*0.08</f>
        <v>424.16</v>
      </c>
      <c r="K17" s="59">
        <v>120</v>
      </c>
      <c r="L17" s="69">
        <f>I17+J17+K17</f>
        <v>5846.16</v>
      </c>
      <c r="M17" s="61"/>
      <c r="N17" s="61">
        <v>300</v>
      </c>
      <c r="O17" s="61">
        <v>200</v>
      </c>
      <c r="P17" s="62"/>
      <c r="Q17" s="62"/>
      <c r="R17" s="62"/>
      <c r="S17" s="62"/>
    </row>
    <row r="18" spans="2:19" ht="21.75" customHeight="1">
      <c r="E18" s="66">
        <v>350</v>
      </c>
      <c r="F18" s="67">
        <v>350</v>
      </c>
      <c r="H18" s="68" t="s">
        <v>37</v>
      </c>
      <c r="I18" s="69">
        <v>6118</v>
      </c>
      <c r="J18" s="69">
        <f>I18*0.08</f>
        <v>489.44</v>
      </c>
      <c r="K18" s="59">
        <v>120</v>
      </c>
      <c r="L18" s="69">
        <f>I18+J18+K18</f>
        <v>6727.44</v>
      </c>
      <c r="M18" s="61"/>
      <c r="N18" s="61">
        <v>350</v>
      </c>
      <c r="O18" s="61">
        <v>240</v>
      </c>
      <c r="P18" s="62"/>
      <c r="Q18" s="62"/>
      <c r="R18" s="62"/>
      <c r="S18" s="62"/>
    </row>
    <row r="19" spans="2:19" ht="21.75" customHeight="1">
      <c r="E19" s="66">
        <v>360</v>
      </c>
      <c r="F19" s="67">
        <v>380</v>
      </c>
      <c r="H19" s="68" t="s">
        <v>38</v>
      </c>
      <c r="I19" s="69">
        <v>8976</v>
      </c>
      <c r="J19" s="69">
        <f>I19*0.08</f>
        <v>718.08</v>
      </c>
      <c r="K19" s="59">
        <v>120</v>
      </c>
      <c r="L19" s="69">
        <f>I19+J19+K19</f>
        <v>9814.08</v>
      </c>
      <c r="M19" s="61"/>
      <c r="N19" s="61">
        <v>500</v>
      </c>
      <c r="O19" s="61">
        <v>350</v>
      </c>
      <c r="P19" s="62"/>
      <c r="Q19" s="62"/>
      <c r="R19" s="62"/>
      <c r="S19" s="62"/>
    </row>
    <row r="20" spans="2:19" ht="21.75" customHeight="1">
      <c r="E20" s="66">
        <v>380</v>
      </c>
      <c r="F20" s="67">
        <v>390</v>
      </c>
      <c r="H20" s="58" t="s">
        <v>39</v>
      </c>
      <c r="I20" s="59">
        <v>5509</v>
      </c>
      <c r="J20" s="69">
        <f>I20*0.08</f>
        <v>440.72</v>
      </c>
      <c r="K20" s="59">
        <v>120</v>
      </c>
      <c r="L20" s="69">
        <f>I20+J20+K20</f>
        <v>6069.72</v>
      </c>
      <c r="M20" s="61"/>
      <c r="N20" s="61">
        <v>380</v>
      </c>
      <c r="O20" s="61">
        <v>260</v>
      </c>
      <c r="P20" s="62"/>
      <c r="Q20" s="62"/>
      <c r="R20" s="62"/>
      <c r="S20" s="62"/>
    </row>
    <row r="21" spans="2:19" ht="21.75" customHeight="1">
      <c r="E21" s="66">
        <v>400</v>
      </c>
      <c r="F21" s="67">
        <v>420</v>
      </c>
      <c r="H21" s="68" t="s">
        <v>40</v>
      </c>
      <c r="I21" s="69">
        <v>6230</v>
      </c>
      <c r="J21" s="69">
        <f>I21*0.08</f>
        <v>498.40000000000003</v>
      </c>
      <c r="K21" s="59">
        <v>120</v>
      </c>
      <c r="L21" s="69">
        <f>I21+J21+K21</f>
        <v>6848.4</v>
      </c>
      <c r="M21" s="61"/>
      <c r="N21" s="61">
        <v>380</v>
      </c>
      <c r="O21" s="61">
        <v>250</v>
      </c>
      <c r="P21" s="62"/>
      <c r="Q21" s="62"/>
      <c r="R21" s="62"/>
      <c r="S21" s="62"/>
    </row>
    <row r="22" spans="2:19" ht="21.75" customHeight="1">
      <c r="E22" s="66">
        <v>420</v>
      </c>
      <c r="F22" s="67">
        <v>430</v>
      </c>
      <c r="H22" s="68" t="s">
        <v>41</v>
      </c>
      <c r="I22" s="69">
        <v>3672</v>
      </c>
      <c r="J22" s="69">
        <f>I22*0.08</f>
        <v>293.76</v>
      </c>
      <c r="K22" s="59">
        <v>120</v>
      </c>
      <c r="L22" s="69">
        <f>I22+J22+K22</f>
        <v>4085.76</v>
      </c>
      <c r="M22" s="61"/>
      <c r="N22" s="61">
        <v>250</v>
      </c>
      <c r="O22" s="61">
        <v>160</v>
      </c>
      <c r="P22" s="62"/>
      <c r="Q22" s="62"/>
      <c r="R22" s="62"/>
      <c r="S22" s="62"/>
    </row>
    <row r="23" spans="2:19" ht="21.75" customHeight="1">
      <c r="E23" s="66">
        <v>440</v>
      </c>
      <c r="F23" s="67">
        <v>450</v>
      </c>
      <c r="H23" s="68" t="s">
        <v>42</v>
      </c>
      <c r="I23" s="69">
        <v>2967</v>
      </c>
      <c r="J23" s="69">
        <f>I23*0.08</f>
        <v>237.36</v>
      </c>
      <c r="K23" s="59">
        <v>120</v>
      </c>
      <c r="L23" s="69">
        <f>I23+J23+K23</f>
        <v>3324.36</v>
      </c>
      <c r="M23" s="61"/>
      <c r="N23" s="61">
        <v>200</v>
      </c>
      <c r="O23" s="61">
        <v>150</v>
      </c>
      <c r="P23" s="62"/>
      <c r="Q23" s="62"/>
      <c r="R23" s="62"/>
      <c r="S23" s="62"/>
    </row>
    <row r="24" spans="2:19" ht="21.75" customHeight="1">
      <c r="E24" s="66">
        <v>450</v>
      </c>
      <c r="F24" s="67">
        <v>0</v>
      </c>
      <c r="H24" s="68" t="s">
        <v>43</v>
      </c>
      <c r="I24" s="69">
        <v>5200</v>
      </c>
      <c r="J24" s="69">
        <f>I24*0.08</f>
        <v>416</v>
      </c>
      <c r="K24" s="59">
        <v>120</v>
      </c>
      <c r="L24" s="69">
        <f>I24+J24+K24</f>
        <v>5736</v>
      </c>
      <c r="M24" s="61"/>
      <c r="N24" s="61">
        <v>380</v>
      </c>
      <c r="O24" s="61">
        <v>260</v>
      </c>
      <c r="P24" s="62"/>
      <c r="Q24" s="62"/>
      <c r="R24" s="62"/>
      <c r="S24" s="62"/>
    </row>
    <row r="25" spans="2:19" ht="21.75" customHeight="1">
      <c r="E25" s="66">
        <v>470</v>
      </c>
      <c r="F25" s="67">
        <v>0</v>
      </c>
      <c r="H25" s="58" t="s">
        <v>44</v>
      </c>
      <c r="I25" s="59">
        <v>3748</v>
      </c>
      <c r="J25" s="69">
        <f>I25*0.08</f>
        <v>299.84000000000003</v>
      </c>
      <c r="K25" s="59">
        <v>120</v>
      </c>
      <c r="L25" s="69">
        <f>I25+J25+K25</f>
        <v>4167.84</v>
      </c>
      <c r="M25" s="61"/>
      <c r="N25" s="61">
        <v>240</v>
      </c>
      <c r="O25" s="61">
        <v>160</v>
      </c>
      <c r="P25" s="62"/>
      <c r="Q25" s="62"/>
      <c r="R25" s="62"/>
      <c r="S25" s="62"/>
    </row>
    <row r="26" spans="2:19" ht="21.75" customHeight="1">
      <c r="E26" s="66">
        <v>500</v>
      </c>
      <c r="F26" s="67">
        <v>0</v>
      </c>
      <c r="H26" s="58" t="s">
        <v>45</v>
      </c>
      <c r="I26" s="59">
        <v>5508</v>
      </c>
      <c r="J26" s="69">
        <f>I26*0.08</f>
        <v>440.64</v>
      </c>
      <c r="K26" s="59">
        <v>120</v>
      </c>
      <c r="L26" s="69">
        <f>I26+J26+K26</f>
        <v>6068.64</v>
      </c>
      <c r="M26" s="61"/>
      <c r="N26" s="61">
        <v>360</v>
      </c>
      <c r="O26" s="61">
        <v>240</v>
      </c>
      <c r="P26" s="62"/>
      <c r="Q26" s="62"/>
      <c r="R26" s="62"/>
      <c r="S26" s="62"/>
    </row>
    <row r="27" spans="2:19" ht="21.75" customHeight="1">
      <c r="E27" s="66">
        <v>520</v>
      </c>
      <c r="F27" s="67">
        <v>0</v>
      </c>
      <c r="H27" s="58" t="s">
        <v>46</v>
      </c>
      <c r="I27" s="59">
        <v>7939</v>
      </c>
      <c r="J27" s="69">
        <f>I27*0.08</f>
        <v>635.12</v>
      </c>
      <c r="K27" s="59">
        <v>120</v>
      </c>
      <c r="L27" s="69">
        <f>I27+J27+K27</f>
        <v>8694.1200000000008</v>
      </c>
      <c r="M27" s="61"/>
      <c r="N27" s="61">
        <v>450</v>
      </c>
      <c r="O27" s="61">
        <v>300</v>
      </c>
      <c r="P27" s="62"/>
      <c r="Q27" s="62"/>
      <c r="R27" s="62"/>
      <c r="S27" s="62"/>
    </row>
    <row r="28" spans="2:19" ht="21.75" customHeight="1">
      <c r="E28" s="66">
        <v>550</v>
      </c>
      <c r="F28" s="67">
        <v>0</v>
      </c>
      <c r="H28" s="58" t="s">
        <v>47</v>
      </c>
      <c r="I28" s="59">
        <v>4200</v>
      </c>
      <c r="J28" s="69">
        <f>I28*0.08</f>
        <v>336</v>
      </c>
      <c r="K28" s="59">
        <v>120</v>
      </c>
      <c r="L28" s="69">
        <f>I28+J28+K28</f>
        <v>4656</v>
      </c>
      <c r="M28" s="61"/>
      <c r="N28" s="61">
        <v>240</v>
      </c>
      <c r="O28" s="61">
        <v>150</v>
      </c>
      <c r="P28" s="62"/>
      <c r="Q28" s="62"/>
      <c r="R28" s="62"/>
      <c r="S28" s="62"/>
    </row>
    <row r="29" spans="2:19" ht="21.75" customHeight="1">
      <c r="E29" s="66">
        <v>600</v>
      </c>
      <c r="F29" s="67">
        <v>0</v>
      </c>
      <c r="H29" s="58" t="s">
        <v>48</v>
      </c>
      <c r="I29" s="59">
        <v>5624</v>
      </c>
      <c r="J29" s="69">
        <f>I29*0.08</f>
        <v>449.92</v>
      </c>
      <c r="K29" s="59">
        <v>120</v>
      </c>
      <c r="L29" s="69">
        <f>I29+J29+K29</f>
        <v>6193.92</v>
      </c>
      <c r="M29" s="61"/>
      <c r="N29" s="61">
        <v>320</v>
      </c>
      <c r="O29" s="61">
        <v>200</v>
      </c>
      <c r="P29" s="62"/>
      <c r="Q29" s="62"/>
      <c r="R29" s="62"/>
      <c r="S29" s="62"/>
    </row>
    <row r="30" spans="2:19" ht="21.75" customHeight="1">
      <c r="E30" s="66">
        <v>620</v>
      </c>
      <c r="F30" s="67">
        <v>0</v>
      </c>
      <c r="H30" s="58" t="s">
        <v>49</v>
      </c>
      <c r="I30" s="59">
        <v>4886</v>
      </c>
      <c r="J30" s="69">
        <f>I30*0.08</f>
        <v>390.88</v>
      </c>
      <c r="K30" s="59">
        <v>120</v>
      </c>
      <c r="L30" s="69">
        <f>I30+J30+K30</f>
        <v>5396.88</v>
      </c>
      <c r="M30" s="61"/>
      <c r="N30" s="61">
        <v>270</v>
      </c>
      <c r="O30" s="61">
        <v>200</v>
      </c>
      <c r="P30" s="62"/>
      <c r="Q30" s="62"/>
      <c r="R30" s="62"/>
      <c r="S30" s="62"/>
    </row>
    <row r="31" spans="2:19" ht="21.75" customHeight="1">
      <c r="E31" s="66">
        <v>650</v>
      </c>
      <c r="F31" s="67">
        <v>0</v>
      </c>
      <c r="H31" s="58" t="s">
        <v>50</v>
      </c>
      <c r="I31" s="59">
        <v>5098</v>
      </c>
      <c r="J31" s="69">
        <f>I31*0.08</f>
        <v>407.84000000000003</v>
      </c>
      <c r="K31" s="59">
        <v>120</v>
      </c>
      <c r="L31" s="69">
        <f>I31+J31+K31</f>
        <v>5625.84</v>
      </c>
      <c r="M31" s="61"/>
      <c r="N31" s="61">
        <v>300</v>
      </c>
      <c r="O31" s="61">
        <v>200</v>
      </c>
      <c r="P31" s="62"/>
      <c r="Q31" s="62"/>
      <c r="R31" s="62"/>
      <c r="S31" s="62"/>
    </row>
    <row r="32" spans="2:19" ht="21.75" customHeight="1">
      <c r="E32" s="66">
        <v>660</v>
      </c>
      <c r="F32" s="67">
        <v>0</v>
      </c>
      <c r="H32" s="58" t="s">
        <v>51</v>
      </c>
      <c r="I32" s="59">
        <v>8567</v>
      </c>
      <c r="J32" s="69">
        <f>I32*0.08</f>
        <v>685.36</v>
      </c>
      <c r="K32" s="59">
        <v>120</v>
      </c>
      <c r="L32" s="69">
        <f>I32+J32+K32</f>
        <v>9372.36</v>
      </c>
      <c r="M32" s="61"/>
      <c r="N32" s="61">
        <v>470</v>
      </c>
      <c r="O32" s="61">
        <v>300</v>
      </c>
      <c r="P32" s="62"/>
      <c r="Q32" s="62"/>
      <c r="R32" s="62"/>
      <c r="S32" s="62"/>
    </row>
    <row r="33" spans="5:19" ht="21.75" customHeight="1">
      <c r="E33" s="66">
        <v>670</v>
      </c>
      <c r="F33" s="67">
        <v>0</v>
      </c>
      <c r="H33" s="58" t="s">
        <v>52</v>
      </c>
      <c r="I33" s="59">
        <v>7914</v>
      </c>
      <c r="J33" s="69">
        <f>I33*0.08</f>
        <v>633.12</v>
      </c>
      <c r="K33" s="59">
        <v>120</v>
      </c>
      <c r="L33" s="69">
        <f>I33+J33+K33</f>
        <v>8667.1200000000008</v>
      </c>
      <c r="M33" s="61"/>
      <c r="N33" s="61">
        <v>440</v>
      </c>
      <c r="O33" s="61">
        <v>290</v>
      </c>
      <c r="P33" s="62"/>
      <c r="Q33" s="62"/>
      <c r="R33" s="62"/>
      <c r="S33" s="62"/>
    </row>
    <row r="34" spans="5:19" ht="21.75" customHeight="1">
      <c r="E34" s="66">
        <v>680</v>
      </c>
      <c r="F34" s="67">
        <v>0</v>
      </c>
      <c r="H34" s="58" t="s">
        <v>53</v>
      </c>
      <c r="I34" s="59">
        <v>8482</v>
      </c>
      <c r="J34" s="69">
        <f>I34*0.08</f>
        <v>678.56000000000006</v>
      </c>
      <c r="K34" s="59">
        <v>120</v>
      </c>
      <c r="L34" s="69">
        <f>I34+J34+K34</f>
        <v>9280.56</v>
      </c>
      <c r="M34" s="61"/>
      <c r="N34" s="61">
        <v>470</v>
      </c>
      <c r="O34" s="61">
        <v>300</v>
      </c>
      <c r="P34" s="62"/>
      <c r="Q34" s="62"/>
      <c r="R34" s="62"/>
      <c r="S34" s="62"/>
    </row>
    <row r="35" spans="5:19" ht="21.75" customHeight="1">
      <c r="E35" s="66">
        <v>690</v>
      </c>
      <c r="F35" s="67">
        <v>0</v>
      </c>
      <c r="H35" s="58" t="s">
        <v>54</v>
      </c>
      <c r="I35" s="59">
        <v>6118</v>
      </c>
      <c r="J35" s="69">
        <f>I35*0.08</f>
        <v>489.44</v>
      </c>
      <c r="K35" s="59">
        <v>120</v>
      </c>
      <c r="L35" s="69">
        <f>I35+J35+K35</f>
        <v>6727.44</v>
      </c>
      <c r="M35" s="61"/>
      <c r="N35" s="61">
        <v>360</v>
      </c>
      <c r="O35" s="61">
        <v>240</v>
      </c>
      <c r="P35" s="62"/>
      <c r="Q35" s="62"/>
      <c r="R35" s="62"/>
      <c r="S35" s="62"/>
    </row>
    <row r="36" spans="5:19" ht="21.75" customHeight="1" thickBot="1">
      <c r="E36" s="88">
        <v>700</v>
      </c>
      <c r="F36" s="89">
        <v>0</v>
      </c>
      <c r="H36" s="58" t="s">
        <v>55</v>
      </c>
      <c r="I36" s="59">
        <v>8159</v>
      </c>
      <c r="J36" s="69">
        <f>I36*0.08</f>
        <v>652.72</v>
      </c>
      <c r="K36" s="59">
        <v>120</v>
      </c>
      <c r="L36" s="69">
        <f>I36+J36+K36</f>
        <v>8931.7199999999993</v>
      </c>
      <c r="M36" s="73"/>
      <c r="N36" s="61">
        <v>450</v>
      </c>
      <c r="O36" s="61">
        <v>300</v>
      </c>
      <c r="P36" s="62"/>
      <c r="Q36" s="62"/>
      <c r="R36" s="62"/>
      <c r="S36" s="62"/>
    </row>
    <row r="37" spans="5:19" ht="21.75" customHeight="1">
      <c r="H37" s="58" t="s">
        <v>56</v>
      </c>
      <c r="I37" s="59">
        <v>8063</v>
      </c>
      <c r="J37" s="69">
        <f>I37*0.08</f>
        <v>645.04</v>
      </c>
      <c r="K37" s="59">
        <v>120</v>
      </c>
      <c r="L37" s="69">
        <f>I37+J37+K37</f>
        <v>8828.0400000000009</v>
      </c>
      <c r="M37" s="73"/>
      <c r="N37" s="61">
        <v>440</v>
      </c>
      <c r="O37" s="61">
        <v>290</v>
      </c>
      <c r="P37" s="62"/>
      <c r="Q37" s="62"/>
      <c r="R37" s="62"/>
      <c r="S37" s="62"/>
    </row>
    <row r="38" spans="5:19">
      <c r="H38" s="58" t="s">
        <v>57</v>
      </c>
      <c r="I38" s="59">
        <v>9273</v>
      </c>
      <c r="J38" s="69">
        <f>I38*0.08</f>
        <v>741.84</v>
      </c>
      <c r="K38" s="59">
        <v>120</v>
      </c>
      <c r="L38" s="69">
        <f>I38+J38+K38</f>
        <v>10134.84</v>
      </c>
      <c r="M38" s="73"/>
      <c r="N38" s="61">
        <v>520</v>
      </c>
      <c r="O38" s="61">
        <v>350</v>
      </c>
      <c r="P38" s="62"/>
      <c r="Q38" s="62"/>
      <c r="R38" s="62"/>
      <c r="S38" s="62"/>
    </row>
    <row r="39" spans="5:19">
      <c r="H39" s="58" t="s">
        <v>58</v>
      </c>
      <c r="I39" s="59">
        <v>11016</v>
      </c>
      <c r="J39" s="69">
        <f>I39*0.08</f>
        <v>881.28</v>
      </c>
      <c r="K39" s="59">
        <v>120</v>
      </c>
      <c r="L39" s="69">
        <f>I39+J39+K39</f>
        <v>12017.28</v>
      </c>
      <c r="M39" s="73"/>
      <c r="N39" s="61">
        <v>700</v>
      </c>
      <c r="O39" s="61">
        <v>450</v>
      </c>
      <c r="P39" s="62"/>
      <c r="Q39" s="62"/>
      <c r="R39" s="62"/>
      <c r="S39" s="62"/>
    </row>
    <row r="40" spans="5:19">
      <c r="H40" s="58" t="s">
        <v>59</v>
      </c>
      <c r="I40" s="59">
        <v>11980</v>
      </c>
      <c r="J40" s="69">
        <f>I40*0.08</f>
        <v>958.4</v>
      </c>
      <c r="K40" s="59">
        <v>120</v>
      </c>
      <c r="L40" s="69">
        <f>I40+J40+K40</f>
        <v>13058.4</v>
      </c>
      <c r="M40" s="73"/>
      <c r="N40" s="61">
        <v>700</v>
      </c>
      <c r="O40" s="61">
        <v>450</v>
      </c>
      <c r="P40" s="62"/>
      <c r="Q40" s="62"/>
      <c r="R40" s="62"/>
      <c r="S40" s="62"/>
    </row>
    <row r="41" spans="5:19">
      <c r="H41" s="58" t="s">
        <v>60</v>
      </c>
      <c r="I41" s="59">
        <v>12241</v>
      </c>
      <c r="J41" s="69">
        <f>I41*0.08</f>
        <v>979.28</v>
      </c>
      <c r="K41" s="59">
        <v>120</v>
      </c>
      <c r="L41" s="69">
        <f>I41+J41+K41</f>
        <v>13340.28</v>
      </c>
      <c r="M41" s="73"/>
      <c r="N41" s="61">
        <v>700</v>
      </c>
      <c r="O41" s="61">
        <v>450</v>
      </c>
      <c r="P41" s="62"/>
      <c r="Q41" s="62"/>
      <c r="R41" s="62"/>
      <c r="S41" s="62"/>
    </row>
    <row r="42" spans="5:19">
      <c r="H42" s="68" t="s">
        <v>61</v>
      </c>
      <c r="I42" s="69">
        <v>13739</v>
      </c>
      <c r="J42" s="69">
        <f>I42*0.08</f>
        <v>1099.1200000000001</v>
      </c>
      <c r="K42" s="59">
        <v>120</v>
      </c>
      <c r="L42" s="69">
        <f>I42+J42+K42</f>
        <v>14958.12</v>
      </c>
      <c r="M42" s="73"/>
      <c r="N42" s="61">
        <v>700</v>
      </c>
      <c r="O42" s="61">
        <v>450</v>
      </c>
      <c r="P42" s="62"/>
      <c r="Q42" s="62"/>
      <c r="R42" s="62"/>
      <c r="S42" s="62"/>
    </row>
    <row r="43" spans="5:19">
      <c r="H43" s="68" t="s">
        <v>62</v>
      </c>
      <c r="I43" s="69">
        <v>6608</v>
      </c>
      <c r="J43" s="69">
        <f>I43*0.08</f>
        <v>528.64</v>
      </c>
      <c r="K43" s="59">
        <v>120</v>
      </c>
      <c r="L43" s="69">
        <f>I43+J43+K43</f>
        <v>7256.64</v>
      </c>
      <c r="M43" s="73"/>
      <c r="N43" s="61">
        <v>440</v>
      </c>
      <c r="O43" s="61">
        <v>290</v>
      </c>
      <c r="P43" s="62"/>
      <c r="Q43" s="62"/>
      <c r="R43" s="62"/>
      <c r="S43" s="62"/>
    </row>
    <row r="44" spans="5:19">
      <c r="H44" s="68" t="s">
        <v>63</v>
      </c>
      <c r="I44" s="69">
        <v>8151</v>
      </c>
      <c r="J44" s="69">
        <f>I44*0.08</f>
        <v>652.08000000000004</v>
      </c>
      <c r="K44" s="59">
        <v>120</v>
      </c>
      <c r="L44" s="69">
        <f>I44+J44+K44</f>
        <v>8923.08</v>
      </c>
      <c r="M44" s="73"/>
      <c r="N44" s="61">
        <v>520</v>
      </c>
      <c r="O44" s="61">
        <v>350</v>
      </c>
      <c r="P44" s="62"/>
      <c r="Q44" s="62"/>
      <c r="R44" s="62"/>
      <c r="S44" s="62"/>
    </row>
    <row r="45" spans="5:19">
      <c r="H45" s="58" t="s">
        <v>64</v>
      </c>
      <c r="I45" s="59">
        <v>7661</v>
      </c>
      <c r="J45" s="69">
        <f>I45*0.08</f>
        <v>612.88</v>
      </c>
      <c r="K45" s="59">
        <v>120</v>
      </c>
      <c r="L45" s="69">
        <f>I45+J45+K45</f>
        <v>8393.8799999999992</v>
      </c>
      <c r="M45" s="73"/>
      <c r="N45" s="61">
        <v>500</v>
      </c>
      <c r="O45" s="61">
        <v>350</v>
      </c>
      <c r="P45" s="62"/>
      <c r="Q45" s="62"/>
      <c r="R45" s="62"/>
      <c r="S45" s="62"/>
    </row>
    <row r="46" spans="5:19">
      <c r="H46" s="58" t="s">
        <v>65</v>
      </c>
      <c r="I46" s="59">
        <v>9506</v>
      </c>
      <c r="J46" s="69">
        <f>I46*0.08</f>
        <v>760.48</v>
      </c>
      <c r="K46" s="59">
        <v>120</v>
      </c>
      <c r="L46" s="69">
        <f>I46+J46+K46</f>
        <v>10386.48</v>
      </c>
      <c r="M46" s="73"/>
      <c r="N46" s="61">
        <v>550</v>
      </c>
      <c r="O46" s="61">
        <v>380</v>
      </c>
      <c r="P46" s="62"/>
      <c r="Q46" s="62"/>
      <c r="R46" s="62"/>
      <c r="S46" s="62"/>
    </row>
    <row r="47" spans="5:19">
      <c r="H47" s="58" t="s">
        <v>66</v>
      </c>
      <c r="I47" s="59">
        <v>14690</v>
      </c>
      <c r="J47" s="69">
        <f>I47*0.08</f>
        <v>1175.2</v>
      </c>
      <c r="K47" s="59">
        <v>120</v>
      </c>
      <c r="L47" s="69">
        <f>I47+J47+K47</f>
        <v>15985.2</v>
      </c>
      <c r="M47" s="61"/>
      <c r="N47" s="61">
        <v>700</v>
      </c>
      <c r="O47" s="61">
        <v>450</v>
      </c>
      <c r="P47" s="62"/>
      <c r="Q47" s="62"/>
      <c r="R47" s="62"/>
      <c r="S47" s="62"/>
    </row>
    <row r="48" spans="5:19">
      <c r="H48" s="58" t="s">
        <v>67</v>
      </c>
      <c r="I48" s="59">
        <v>12241</v>
      </c>
      <c r="J48" s="69">
        <f>I48*0.08</f>
        <v>979.28</v>
      </c>
      <c r="K48" s="59">
        <v>120</v>
      </c>
      <c r="L48" s="69">
        <f>I48+J48+K48</f>
        <v>13340.28</v>
      </c>
      <c r="M48" s="61"/>
      <c r="N48" s="61">
        <v>700</v>
      </c>
      <c r="O48" s="61">
        <v>450</v>
      </c>
      <c r="P48" s="62"/>
      <c r="Q48" s="62"/>
      <c r="R48" s="62"/>
      <c r="S48" s="62"/>
    </row>
    <row r="49" spans="8:19">
      <c r="H49" s="68" t="s">
        <v>68</v>
      </c>
      <c r="I49" s="69">
        <v>12241</v>
      </c>
      <c r="J49" s="69">
        <f>I49*0.08</f>
        <v>979.28</v>
      </c>
      <c r="K49" s="59">
        <v>120</v>
      </c>
      <c r="L49" s="69">
        <f>I49+J49+K49</f>
        <v>13340.28</v>
      </c>
      <c r="M49" s="61"/>
      <c r="N49" s="61">
        <v>700</v>
      </c>
      <c r="O49" s="61">
        <v>450</v>
      </c>
      <c r="P49" s="62"/>
      <c r="Q49" s="62"/>
      <c r="R49" s="62"/>
      <c r="S49" s="62"/>
    </row>
    <row r="50" spans="8:19">
      <c r="H50" s="68" t="s">
        <v>69</v>
      </c>
      <c r="I50" s="69">
        <v>12236</v>
      </c>
      <c r="J50" s="69">
        <f>I50*0.08</f>
        <v>978.88</v>
      </c>
      <c r="K50" s="59">
        <v>120</v>
      </c>
      <c r="L50" s="69">
        <f>I50+J50+K50</f>
        <v>13334.88</v>
      </c>
      <c r="M50" s="61"/>
      <c r="N50" s="61">
        <v>700</v>
      </c>
      <c r="O50" s="61">
        <v>450</v>
      </c>
      <c r="P50" s="62"/>
      <c r="Q50" s="62"/>
      <c r="R50" s="62"/>
      <c r="S50" s="62"/>
    </row>
    <row r="51" spans="8:19">
      <c r="H51" s="68" t="s">
        <v>70</v>
      </c>
      <c r="I51" s="69">
        <v>12486</v>
      </c>
      <c r="J51" s="69">
        <f>I51*0.08</f>
        <v>998.88</v>
      </c>
      <c r="K51" s="59">
        <v>120</v>
      </c>
      <c r="L51" s="69">
        <f>I51+J51+K51</f>
        <v>13604.88</v>
      </c>
      <c r="M51" s="61"/>
      <c r="N51" s="61">
        <v>700</v>
      </c>
      <c r="O51" s="61">
        <v>450</v>
      </c>
      <c r="P51" s="62"/>
      <c r="Q51" s="62"/>
      <c r="R51" s="62"/>
      <c r="S51" s="62"/>
    </row>
    <row r="52" spans="8:19">
      <c r="H52" s="68" t="s">
        <v>71</v>
      </c>
      <c r="I52" s="69">
        <v>7637</v>
      </c>
      <c r="J52" s="69">
        <f>I52*0.08</f>
        <v>610.96</v>
      </c>
      <c r="K52" s="59">
        <v>120</v>
      </c>
      <c r="L52" s="69">
        <f>I52+J52+K52</f>
        <v>8367.9599999999991</v>
      </c>
      <c r="M52" s="73"/>
      <c r="N52" s="61">
        <v>500</v>
      </c>
      <c r="O52" s="61">
        <v>350</v>
      </c>
      <c r="P52" s="62"/>
      <c r="Q52" s="62"/>
      <c r="R52" s="62"/>
      <c r="S52" s="62"/>
    </row>
    <row r="53" spans="8:19">
      <c r="H53" s="68" t="s">
        <v>72</v>
      </c>
      <c r="I53" s="69">
        <v>8967</v>
      </c>
      <c r="J53" s="69">
        <f>I53*0.08</f>
        <v>717.36</v>
      </c>
      <c r="K53" s="59">
        <v>120</v>
      </c>
      <c r="L53" s="69">
        <f>I53+J53+K53</f>
        <v>9804.36</v>
      </c>
      <c r="M53" s="61"/>
      <c r="N53" s="61">
        <v>550</v>
      </c>
      <c r="O53" s="61">
        <v>380</v>
      </c>
      <c r="P53" s="62"/>
      <c r="Q53" s="62"/>
      <c r="R53" s="62"/>
      <c r="S53" s="62"/>
    </row>
    <row r="54" spans="8:19">
      <c r="H54" s="68" t="s">
        <v>73</v>
      </c>
      <c r="I54" s="69">
        <v>13057</v>
      </c>
      <c r="J54" s="69">
        <f>I54*0.08</f>
        <v>1044.56</v>
      </c>
      <c r="K54" s="59">
        <v>120</v>
      </c>
      <c r="L54" s="69">
        <f>I54+J54+K54</f>
        <v>14221.56</v>
      </c>
      <c r="M54" s="73"/>
      <c r="N54" s="73">
        <v>700</v>
      </c>
      <c r="O54" s="73">
        <v>450</v>
      </c>
      <c r="P54" s="62"/>
      <c r="Q54" s="62"/>
      <c r="R54" s="62"/>
      <c r="S54" s="62"/>
    </row>
    <row r="55" spans="8:19">
      <c r="H55" s="68" t="s">
        <v>74</v>
      </c>
      <c r="I55" s="69">
        <v>9507</v>
      </c>
      <c r="J55" s="69">
        <f>I55*0.08</f>
        <v>760.56000000000006</v>
      </c>
      <c r="K55" s="59">
        <v>120</v>
      </c>
      <c r="L55" s="69">
        <f>I55+J55+K55</f>
        <v>10387.56</v>
      </c>
      <c r="M55" s="61"/>
      <c r="N55" s="61">
        <v>550</v>
      </c>
      <c r="O55" s="61">
        <v>380</v>
      </c>
      <c r="P55" s="62"/>
      <c r="Q55" s="62"/>
      <c r="R55" s="62"/>
      <c r="S55" s="62"/>
    </row>
    <row r="56" spans="8:19">
      <c r="H56" s="68" t="s">
        <v>75</v>
      </c>
      <c r="I56" s="69">
        <v>10732</v>
      </c>
      <c r="J56" s="69">
        <f>I56*0.08</f>
        <v>858.56000000000006</v>
      </c>
      <c r="K56" s="59">
        <v>120</v>
      </c>
      <c r="L56" s="69">
        <f>I56+J56+K56</f>
        <v>11710.56</v>
      </c>
      <c r="M56" s="61"/>
      <c r="N56" s="61">
        <v>700</v>
      </c>
      <c r="O56" s="61">
        <v>450</v>
      </c>
      <c r="P56" s="62"/>
      <c r="Q56" s="62"/>
      <c r="R56" s="62"/>
      <c r="S56" s="62"/>
    </row>
    <row r="57" spans="8:19">
      <c r="H57" s="68" t="s">
        <v>76</v>
      </c>
      <c r="I57" s="69">
        <v>13181</v>
      </c>
      <c r="J57" s="69">
        <f>I57*0.08</f>
        <v>1054.48</v>
      </c>
      <c r="K57" s="59">
        <v>120</v>
      </c>
      <c r="L57" s="69">
        <f>I57+J57+K57</f>
        <v>14355.48</v>
      </c>
      <c r="M57" s="61"/>
      <c r="N57" s="61">
        <v>700</v>
      </c>
      <c r="O57" s="61">
        <v>450</v>
      </c>
      <c r="P57" s="62"/>
      <c r="Q57" s="62"/>
      <c r="R57" s="62"/>
      <c r="S57" s="62"/>
    </row>
    <row r="58" spans="8:19">
      <c r="H58" s="68" t="s">
        <v>77</v>
      </c>
      <c r="I58" s="69">
        <v>9935</v>
      </c>
      <c r="J58" s="69">
        <f>I58*0.08</f>
        <v>794.80000000000007</v>
      </c>
      <c r="K58" s="59">
        <v>120</v>
      </c>
      <c r="L58" s="69">
        <f>I58+J58+K58</f>
        <v>10849.8</v>
      </c>
      <c r="M58" s="61"/>
      <c r="N58" s="61">
        <v>650</v>
      </c>
      <c r="O58" s="61">
        <v>430</v>
      </c>
      <c r="P58" s="90"/>
      <c r="Q58" s="90"/>
      <c r="R58" s="90"/>
      <c r="S58" s="90"/>
    </row>
    <row r="59" spans="8:19">
      <c r="H59" s="68" t="s">
        <v>78</v>
      </c>
      <c r="I59" s="69">
        <v>16859</v>
      </c>
      <c r="J59" s="69">
        <f>I59*0.08</f>
        <v>1348.72</v>
      </c>
      <c r="K59" s="59">
        <v>120</v>
      </c>
      <c r="L59" s="69">
        <f>I59+J59+K59</f>
        <v>18327.72</v>
      </c>
      <c r="M59" s="61"/>
      <c r="N59" s="61">
        <v>700</v>
      </c>
      <c r="O59" s="61">
        <v>450</v>
      </c>
      <c r="P59" s="90"/>
      <c r="Q59" s="90"/>
      <c r="R59" s="90"/>
      <c r="S59" s="90"/>
    </row>
    <row r="60" spans="8:19">
      <c r="H60" s="68" t="s">
        <v>79</v>
      </c>
      <c r="I60" s="69">
        <v>11322</v>
      </c>
      <c r="J60" s="69">
        <f>I60*0.08</f>
        <v>905.76</v>
      </c>
      <c r="K60" s="59">
        <v>120</v>
      </c>
      <c r="L60" s="69">
        <f>I60+J60+K60</f>
        <v>12347.76</v>
      </c>
      <c r="M60" s="61"/>
      <c r="N60" s="61">
        <v>700</v>
      </c>
      <c r="O60" s="61">
        <v>450</v>
      </c>
      <c r="P60" s="90"/>
      <c r="Q60" s="90"/>
      <c r="R60" s="90"/>
      <c r="S60" s="90"/>
    </row>
    <row r="61" spans="8:19">
      <c r="H61" s="68" t="s">
        <v>80</v>
      </c>
      <c r="I61" s="69">
        <v>15509</v>
      </c>
      <c r="J61" s="69">
        <f>I61*0.08</f>
        <v>1240.72</v>
      </c>
      <c r="K61" s="59">
        <v>120</v>
      </c>
      <c r="L61" s="69">
        <f>I61+J61+K61</f>
        <v>16869.72</v>
      </c>
      <c r="M61" s="61"/>
      <c r="N61" s="61">
        <v>700</v>
      </c>
      <c r="O61" s="61">
        <v>450</v>
      </c>
      <c r="P61" s="90"/>
      <c r="Q61" s="90"/>
      <c r="R61" s="90"/>
      <c r="S61" s="90"/>
    </row>
    <row r="62" spans="8:19">
      <c r="H62" s="68" t="s">
        <v>81</v>
      </c>
      <c r="I62" s="69">
        <v>18118</v>
      </c>
      <c r="J62" s="69">
        <f>I62*0.08</f>
        <v>1449.44</v>
      </c>
      <c r="K62" s="59">
        <v>120</v>
      </c>
      <c r="L62" s="69">
        <f>I62+J62+K62</f>
        <v>19687.439999999999</v>
      </c>
      <c r="M62" s="61"/>
      <c r="N62" s="61">
        <v>700</v>
      </c>
      <c r="O62" s="61">
        <v>450</v>
      </c>
      <c r="P62" s="90"/>
      <c r="Q62" s="90"/>
      <c r="R62" s="90"/>
      <c r="S62" s="90"/>
    </row>
    <row r="63" spans="8:19">
      <c r="H63" s="68" t="s">
        <v>82</v>
      </c>
      <c r="I63" s="69">
        <v>12159</v>
      </c>
      <c r="J63" s="69">
        <f>I63*0.08</f>
        <v>972.72</v>
      </c>
      <c r="K63" s="59">
        <v>120</v>
      </c>
      <c r="L63" s="69">
        <f>I63+J63+K63</f>
        <v>13251.72</v>
      </c>
      <c r="M63" s="61"/>
      <c r="N63" s="61">
        <v>700</v>
      </c>
      <c r="O63" s="61">
        <v>450</v>
      </c>
      <c r="P63" s="90"/>
      <c r="Q63" s="90"/>
      <c r="R63" s="90"/>
      <c r="S63" s="90"/>
    </row>
    <row r="64" spans="8:19">
      <c r="H64" s="68" t="s">
        <v>83</v>
      </c>
      <c r="I64" s="69">
        <v>15996</v>
      </c>
      <c r="J64" s="69">
        <f>I64*0.08</f>
        <v>1279.68</v>
      </c>
      <c r="K64" s="59">
        <v>120</v>
      </c>
      <c r="L64" s="69">
        <f>I64+J64+K64</f>
        <v>17395.68</v>
      </c>
      <c r="M64" s="61"/>
      <c r="N64" s="61">
        <v>700</v>
      </c>
      <c r="O64" s="61">
        <v>450</v>
      </c>
      <c r="P64" s="90"/>
      <c r="Q64" s="90"/>
      <c r="R64" s="90"/>
      <c r="S64" s="90"/>
    </row>
    <row r="65" spans="8:19">
      <c r="H65" s="58" t="s">
        <v>84</v>
      </c>
      <c r="I65" s="59">
        <v>6278</v>
      </c>
      <c r="J65" s="69">
        <f>I65*0.08</f>
        <v>502.24</v>
      </c>
      <c r="K65" s="59">
        <v>120</v>
      </c>
      <c r="L65" s="69">
        <f>I65+J65+K65</f>
        <v>6900.24</v>
      </c>
      <c r="M65" s="73"/>
      <c r="N65" s="73">
        <v>400</v>
      </c>
      <c r="O65" s="73">
        <v>280</v>
      </c>
      <c r="P65" s="90"/>
      <c r="Q65" s="90"/>
      <c r="R65" s="90"/>
      <c r="S65" s="90"/>
    </row>
    <row r="66" spans="8:19">
      <c r="H66" s="58" t="s">
        <v>85</v>
      </c>
      <c r="I66" s="59">
        <v>7750</v>
      </c>
      <c r="J66" s="69">
        <f>I66*0.08</f>
        <v>620</v>
      </c>
      <c r="K66" s="59">
        <v>120</v>
      </c>
      <c r="L66" s="69">
        <f>I66+J66+K66</f>
        <v>8490</v>
      </c>
      <c r="M66" s="61"/>
      <c r="N66" s="61">
        <v>450</v>
      </c>
      <c r="O66" s="61">
        <v>300</v>
      </c>
      <c r="P66" s="90"/>
      <c r="Q66" s="90"/>
      <c r="R66" s="90"/>
      <c r="S66" s="90"/>
    </row>
    <row r="67" spans="8:19">
      <c r="H67" s="58" t="s">
        <v>86</v>
      </c>
      <c r="I67" s="59">
        <v>10199</v>
      </c>
      <c r="J67" s="69">
        <f>I67*0.08</f>
        <v>815.92000000000007</v>
      </c>
      <c r="K67" s="59">
        <v>120</v>
      </c>
      <c r="L67" s="69">
        <f>I67+J67+K67</f>
        <v>11134.92</v>
      </c>
      <c r="M67" s="73"/>
      <c r="N67" s="73">
        <v>700</v>
      </c>
      <c r="O67" s="73">
        <v>450</v>
      </c>
      <c r="P67" s="90"/>
      <c r="Q67" s="90"/>
      <c r="R67" s="90"/>
      <c r="S67" s="90"/>
    </row>
    <row r="68" spans="8:19">
      <c r="H68" s="68" t="s">
        <v>87</v>
      </c>
      <c r="I68" s="69">
        <v>9596</v>
      </c>
      <c r="J68" s="69">
        <f>I68*0.08</f>
        <v>767.68000000000006</v>
      </c>
      <c r="K68" s="59">
        <v>120</v>
      </c>
      <c r="L68" s="69">
        <f>I68+J68+K68</f>
        <v>10483.68</v>
      </c>
      <c r="M68" s="73"/>
      <c r="N68" s="61">
        <v>700</v>
      </c>
      <c r="O68" s="61">
        <v>450</v>
      </c>
      <c r="P68" s="90"/>
      <c r="Q68" s="90"/>
      <c r="R68" s="90"/>
      <c r="S68" s="90"/>
    </row>
    <row r="69" spans="8:19">
      <c r="H69" s="68" t="s">
        <v>88</v>
      </c>
      <c r="I69" s="69">
        <v>11996</v>
      </c>
      <c r="J69" s="69">
        <f>I69*0.08</f>
        <v>959.68000000000006</v>
      </c>
      <c r="K69" s="59">
        <v>120</v>
      </c>
      <c r="L69" s="69">
        <f>I69+J69+K69</f>
        <v>13075.68</v>
      </c>
      <c r="M69" s="73"/>
      <c r="N69" s="73">
        <v>700</v>
      </c>
      <c r="O69" s="73">
        <v>450</v>
      </c>
      <c r="P69" s="90"/>
      <c r="Q69" s="90"/>
      <c r="R69" s="90"/>
      <c r="S69" s="90"/>
    </row>
    <row r="70" spans="8:19">
      <c r="H70" s="68" t="s">
        <v>89</v>
      </c>
      <c r="I70" s="69">
        <v>13196</v>
      </c>
      <c r="J70" s="69">
        <f>I70*0.08</f>
        <v>1055.68</v>
      </c>
      <c r="K70" s="59">
        <v>120</v>
      </c>
      <c r="L70" s="69">
        <f>I70+J70+K70</f>
        <v>14371.68</v>
      </c>
      <c r="M70" s="73"/>
      <c r="N70" s="61">
        <v>700</v>
      </c>
      <c r="O70" s="61">
        <v>450</v>
      </c>
      <c r="P70" s="90"/>
      <c r="Q70" s="90"/>
      <c r="R70" s="90"/>
      <c r="S70" s="90"/>
    </row>
    <row r="71" spans="8:19">
      <c r="H71" s="91" t="s">
        <v>90</v>
      </c>
      <c r="I71" s="59">
        <v>15596</v>
      </c>
      <c r="J71" s="69">
        <f>I71*0.08</f>
        <v>1247.68</v>
      </c>
      <c r="K71" s="59">
        <v>120</v>
      </c>
      <c r="L71" s="69">
        <f>I71+J71+K71</f>
        <v>16963.68</v>
      </c>
      <c r="M71" s="73"/>
      <c r="N71" s="61">
        <v>700</v>
      </c>
      <c r="O71" s="61">
        <v>450</v>
      </c>
      <c r="P71" s="90"/>
      <c r="Q71" s="90"/>
      <c r="R71" s="90"/>
      <c r="S71" s="90"/>
    </row>
    <row r="72" spans="8:19">
      <c r="H72" s="91" t="s">
        <v>25</v>
      </c>
      <c r="I72" s="59">
        <v>14796</v>
      </c>
      <c r="J72" s="69">
        <f>I72*0.08</f>
        <v>1183.68</v>
      </c>
      <c r="K72" s="59">
        <v>120</v>
      </c>
      <c r="L72" s="69">
        <f>I72+J72+K72</f>
        <v>16099.68</v>
      </c>
      <c r="M72" s="73"/>
      <c r="N72" s="73">
        <v>700</v>
      </c>
      <c r="O72" s="73">
        <v>450</v>
      </c>
      <c r="P72" s="90"/>
      <c r="Q72" s="90"/>
      <c r="R72" s="90"/>
      <c r="S72" s="90"/>
    </row>
    <row r="73" spans="8:19">
      <c r="H73" s="91" t="s">
        <v>91</v>
      </c>
      <c r="I73" s="59">
        <v>17196</v>
      </c>
      <c r="J73" s="69">
        <f>I73*0.08</f>
        <v>1375.68</v>
      </c>
      <c r="K73" s="59">
        <v>120</v>
      </c>
      <c r="L73" s="69">
        <f>I73+J73+K73</f>
        <v>18691.68</v>
      </c>
      <c r="M73" s="73"/>
      <c r="N73" s="61">
        <v>700</v>
      </c>
      <c r="O73" s="61">
        <v>450</v>
      </c>
      <c r="P73" s="90"/>
      <c r="Q73" s="90"/>
      <c r="R73" s="90"/>
      <c r="S73" s="90"/>
    </row>
    <row r="74" spans="8:19">
      <c r="H74" s="91" t="s">
        <v>92</v>
      </c>
      <c r="I74" s="59">
        <v>5302</v>
      </c>
      <c r="J74" s="69">
        <f>I74*0.08</f>
        <v>424.16</v>
      </c>
      <c r="K74" s="59">
        <v>120</v>
      </c>
      <c r="L74" s="69">
        <f>I74+J74+K74</f>
        <v>5846.16</v>
      </c>
      <c r="M74" s="73"/>
      <c r="N74" s="73">
        <v>300</v>
      </c>
      <c r="O74" s="73">
        <v>200</v>
      </c>
      <c r="P74" s="90"/>
      <c r="Q74" s="90"/>
      <c r="R74" s="90"/>
      <c r="S74" s="90"/>
    </row>
    <row r="75" spans="8:19">
      <c r="H75" s="91" t="s">
        <v>93</v>
      </c>
      <c r="I75" s="59">
        <v>7078</v>
      </c>
      <c r="J75" s="69">
        <f>I75*0.08</f>
        <v>566.24</v>
      </c>
      <c r="K75" s="59">
        <v>120</v>
      </c>
      <c r="L75" s="69">
        <f>I75+J75+K75</f>
        <v>7764.24</v>
      </c>
      <c r="M75" s="73"/>
      <c r="N75" s="61">
        <v>400</v>
      </c>
      <c r="O75" s="61">
        <v>260</v>
      </c>
      <c r="P75" s="90"/>
      <c r="Q75" s="90"/>
      <c r="R75" s="90"/>
      <c r="S75" s="90"/>
    </row>
    <row r="76" spans="8:19">
      <c r="H76" s="68" t="s">
        <v>94</v>
      </c>
      <c r="I76" s="69">
        <v>5037</v>
      </c>
      <c r="J76" s="69">
        <f>I76*0.08</f>
        <v>402.96000000000004</v>
      </c>
      <c r="K76" s="59">
        <v>120</v>
      </c>
      <c r="L76" s="69">
        <f>I76+J76+K76</f>
        <v>5559.96</v>
      </c>
      <c r="N76" s="61">
        <v>260</v>
      </c>
      <c r="O76" s="61">
        <v>160</v>
      </c>
      <c r="P76" s="90"/>
      <c r="Q76" s="90"/>
      <c r="R76" s="90"/>
      <c r="S76" s="90"/>
    </row>
    <row r="77" spans="8:19">
      <c r="H77" s="68" t="s">
        <v>95</v>
      </c>
      <c r="I77" s="69">
        <v>1344</v>
      </c>
      <c r="J77" s="69">
        <f>I77*0.08</f>
        <v>107.52</v>
      </c>
      <c r="K77" s="59">
        <v>120</v>
      </c>
      <c r="L77" s="69">
        <f>I77+J77+K77</f>
        <v>1571.52</v>
      </c>
      <c r="N77" s="61">
        <v>80</v>
      </c>
      <c r="O77" s="61">
        <v>40</v>
      </c>
      <c r="P77" s="90"/>
      <c r="Q77" s="90"/>
      <c r="R77" s="90"/>
      <c r="S77" s="90"/>
    </row>
    <row r="78" spans="8:19">
      <c r="H78" s="68" t="s">
        <v>96</v>
      </c>
      <c r="I78" s="69">
        <v>1595</v>
      </c>
      <c r="J78" s="69">
        <f>I78*0.08</f>
        <v>127.60000000000001</v>
      </c>
      <c r="K78" s="59">
        <v>120</v>
      </c>
      <c r="L78" s="69">
        <f>I78+J78+K78</f>
        <v>1842.6</v>
      </c>
      <c r="M78" s="73"/>
      <c r="N78" s="61">
        <v>240</v>
      </c>
      <c r="O78" s="61">
        <v>160</v>
      </c>
      <c r="P78" s="90"/>
      <c r="Q78" s="90"/>
      <c r="R78" s="90"/>
      <c r="S78" s="90"/>
    </row>
    <row r="79" spans="8:19">
      <c r="H79" s="58" t="s">
        <v>97</v>
      </c>
      <c r="I79" s="59">
        <v>5152</v>
      </c>
      <c r="J79" s="69">
        <f>I79*0.08</f>
        <v>412.16</v>
      </c>
      <c r="K79" s="59">
        <v>120</v>
      </c>
      <c r="L79" s="69">
        <f>I79+J79+K79</f>
        <v>5684.16</v>
      </c>
      <c r="M79" s="73"/>
      <c r="N79" s="61">
        <v>300</v>
      </c>
      <c r="O79" s="61">
        <v>200</v>
      </c>
      <c r="P79" s="90"/>
      <c r="Q79" s="90"/>
      <c r="R79" s="90"/>
      <c r="S79" s="90"/>
    </row>
    <row r="80" spans="8:19">
      <c r="H80" s="68" t="s">
        <v>98</v>
      </c>
      <c r="I80" s="69">
        <v>7555</v>
      </c>
      <c r="J80" s="69">
        <f>I80*0.08</f>
        <v>604.4</v>
      </c>
      <c r="K80" s="59">
        <v>120</v>
      </c>
      <c r="L80" s="69">
        <f>I80+J80+K80</f>
        <v>8279.4</v>
      </c>
      <c r="M80" s="73"/>
      <c r="N80" s="61">
        <v>420</v>
      </c>
      <c r="O80" s="61">
        <v>280</v>
      </c>
      <c r="P80" s="90"/>
      <c r="Q80" s="90"/>
      <c r="R80" s="90"/>
      <c r="S80" s="90"/>
    </row>
    <row r="81" spans="8:19">
      <c r="H81" s="68" t="s">
        <v>99</v>
      </c>
      <c r="I81" s="69">
        <v>2151</v>
      </c>
      <c r="J81" s="69">
        <f>I81*0.08</f>
        <v>172.08</v>
      </c>
      <c r="K81" s="59">
        <v>120</v>
      </c>
      <c r="L81" s="69">
        <f>I81+J81+K81</f>
        <v>2443.08</v>
      </c>
      <c r="M81" s="73"/>
      <c r="N81" s="61">
        <v>120</v>
      </c>
      <c r="O81" s="61">
        <v>80</v>
      </c>
      <c r="P81" s="90"/>
      <c r="Q81" s="90"/>
      <c r="R81" s="90"/>
      <c r="S81" s="90"/>
    </row>
    <row r="82" spans="8:19">
      <c r="H82" s="68" t="s">
        <v>100</v>
      </c>
      <c r="I82" s="69">
        <v>3610</v>
      </c>
      <c r="J82" s="69">
        <f>I82*0.08</f>
        <v>288.8</v>
      </c>
      <c r="K82" s="59">
        <v>120</v>
      </c>
      <c r="L82" s="69">
        <f>I82+J82+K82</f>
        <v>4018.8</v>
      </c>
      <c r="M82" s="73"/>
      <c r="N82" s="61">
        <v>200</v>
      </c>
      <c r="O82" s="61">
        <v>150</v>
      </c>
      <c r="P82" s="90"/>
      <c r="Q82" s="90"/>
      <c r="R82" s="90"/>
      <c r="S82" s="90"/>
    </row>
    <row r="83" spans="8:19">
      <c r="H83" s="68" t="s">
        <v>101</v>
      </c>
      <c r="I83" s="69">
        <v>2971</v>
      </c>
      <c r="J83" s="69">
        <f>I83*0.08</f>
        <v>237.68</v>
      </c>
      <c r="K83" s="59">
        <v>120</v>
      </c>
      <c r="L83" s="69">
        <f>I83+J83+K83</f>
        <v>3328.68</v>
      </c>
      <c r="M83" s="73"/>
      <c r="N83" s="61">
        <v>200</v>
      </c>
      <c r="O83" s="61">
        <v>120</v>
      </c>
      <c r="P83" s="90"/>
      <c r="Q83" s="90"/>
      <c r="R83" s="90"/>
      <c r="S83" s="90"/>
    </row>
    <row r="84" spans="8:19">
      <c r="H84" s="68" t="s">
        <v>102</v>
      </c>
      <c r="I84" s="69">
        <v>3180</v>
      </c>
      <c r="J84" s="69">
        <f>I84*0.08</f>
        <v>254.4</v>
      </c>
      <c r="K84" s="59">
        <v>120</v>
      </c>
      <c r="L84" s="69">
        <f>I84+J84+K84</f>
        <v>3554.4</v>
      </c>
      <c r="M84" s="73"/>
      <c r="N84" s="61">
        <v>260</v>
      </c>
      <c r="O84" s="61">
        <v>160</v>
      </c>
      <c r="P84" s="90"/>
      <c r="Q84" s="90"/>
      <c r="R84" s="90"/>
      <c r="S84" s="90"/>
    </row>
    <row r="85" spans="8:19">
      <c r="H85" s="68" t="s">
        <v>103</v>
      </c>
      <c r="I85" s="69">
        <v>4822</v>
      </c>
      <c r="J85" s="69">
        <f>I85*0.08</f>
        <v>385.76</v>
      </c>
      <c r="K85" s="59">
        <v>120</v>
      </c>
      <c r="L85" s="69">
        <f>I85+J85+K85</f>
        <v>5327.76</v>
      </c>
      <c r="M85" s="73"/>
      <c r="N85" s="61">
        <v>200</v>
      </c>
      <c r="O85" s="61">
        <v>150</v>
      </c>
      <c r="P85" s="90"/>
      <c r="Q85" s="90"/>
      <c r="R85" s="90"/>
      <c r="S85" s="90"/>
    </row>
    <row r="86" spans="8:19">
      <c r="H86" s="68" t="s">
        <v>104</v>
      </c>
      <c r="I86" s="69">
        <v>1955</v>
      </c>
      <c r="J86" s="69">
        <f>I86*0.08</f>
        <v>156.4</v>
      </c>
      <c r="K86" s="59">
        <v>120</v>
      </c>
      <c r="L86" s="69">
        <f>I86+J86+K86</f>
        <v>2231.4</v>
      </c>
      <c r="M86" s="73"/>
      <c r="N86" s="61">
        <v>120</v>
      </c>
      <c r="O86" s="61">
        <v>80</v>
      </c>
      <c r="P86" s="90"/>
      <c r="Q86" s="90"/>
      <c r="R86" s="90"/>
      <c r="S86" s="90"/>
    </row>
    <row r="87" spans="8:19">
      <c r="H87" s="68" t="s">
        <v>105</v>
      </c>
      <c r="I87" s="69">
        <v>763</v>
      </c>
      <c r="J87" s="69">
        <f>I87*0.08</f>
        <v>61.04</v>
      </c>
      <c r="K87" s="59">
        <v>120</v>
      </c>
      <c r="L87" s="69">
        <f>I87+J87+K87</f>
        <v>944.04</v>
      </c>
      <c r="M87" s="73"/>
      <c r="N87" s="61" t="s">
        <v>17</v>
      </c>
      <c r="O87" s="61" t="s">
        <v>17</v>
      </c>
      <c r="P87" s="90"/>
      <c r="Q87" s="90"/>
      <c r="R87" s="90"/>
      <c r="S87" s="90"/>
    </row>
    <row r="88" spans="8:19">
      <c r="H88" s="68" t="s">
        <v>106</v>
      </c>
      <c r="I88" s="69">
        <v>1278</v>
      </c>
      <c r="J88" s="69">
        <f>I88*0.08</f>
        <v>102.24000000000001</v>
      </c>
      <c r="K88" s="59">
        <v>120</v>
      </c>
      <c r="L88" s="69">
        <f>I88+J88+K88</f>
        <v>1500.24</v>
      </c>
      <c r="M88" s="73"/>
      <c r="N88" s="61" t="s">
        <v>17</v>
      </c>
      <c r="O88" s="61" t="s">
        <v>17</v>
      </c>
      <c r="P88" s="90"/>
      <c r="Q88" s="90"/>
      <c r="R88" s="90"/>
      <c r="S88" s="90"/>
    </row>
    <row r="89" spans="8:19">
      <c r="H89" s="68" t="s">
        <v>107</v>
      </c>
      <c r="I89" s="69">
        <v>5592</v>
      </c>
      <c r="J89" s="69">
        <f>I89*0.08</f>
        <v>447.36</v>
      </c>
      <c r="K89" s="59">
        <v>120</v>
      </c>
      <c r="L89" s="69">
        <f>I89+J89+K89</f>
        <v>6159.36</v>
      </c>
      <c r="M89" s="73"/>
      <c r="N89" s="61">
        <v>320</v>
      </c>
      <c r="O89" s="61">
        <v>200</v>
      </c>
    </row>
    <row r="90" spans="8:19">
      <c r="H90" s="68" t="s">
        <v>108</v>
      </c>
      <c r="I90" s="69">
        <v>6988</v>
      </c>
      <c r="J90" s="69">
        <f>I90*0.08</f>
        <v>559.04</v>
      </c>
      <c r="K90" s="59">
        <v>120</v>
      </c>
      <c r="L90" s="69">
        <f>I90+J90+K90</f>
        <v>7667.04</v>
      </c>
      <c r="M90" s="73"/>
      <c r="N90" s="61">
        <v>400</v>
      </c>
      <c r="O90" s="61">
        <v>270</v>
      </c>
    </row>
    <row r="91" spans="8:19">
      <c r="H91" s="68" t="s">
        <v>109</v>
      </c>
      <c r="I91" s="69">
        <v>8715</v>
      </c>
      <c r="J91" s="69">
        <f>I91*0.08</f>
        <v>697.2</v>
      </c>
      <c r="K91" s="59">
        <v>120</v>
      </c>
      <c r="L91" s="69">
        <f>I91+J91+K91</f>
        <v>9532.2000000000007</v>
      </c>
      <c r="M91" s="73"/>
      <c r="N91" s="61">
        <v>500</v>
      </c>
      <c r="O91" s="61">
        <v>350</v>
      </c>
    </row>
    <row r="92" spans="8:19">
      <c r="H92" s="68" t="s">
        <v>110</v>
      </c>
      <c r="I92" s="69">
        <v>9311</v>
      </c>
      <c r="J92" s="69">
        <f>I92*0.08</f>
        <v>744.88</v>
      </c>
      <c r="K92" s="59">
        <v>120</v>
      </c>
      <c r="L92" s="69">
        <f>I92+J92+K92</f>
        <v>10175.879999999999</v>
      </c>
      <c r="M92" s="73"/>
      <c r="N92" s="73">
        <v>520</v>
      </c>
      <c r="O92" s="73">
        <v>350</v>
      </c>
    </row>
    <row r="93" spans="8:19">
      <c r="H93" s="68" t="s">
        <v>111</v>
      </c>
      <c r="I93" s="69">
        <v>9445</v>
      </c>
      <c r="J93" s="69">
        <f>I93*0.08</f>
        <v>755.6</v>
      </c>
      <c r="K93" s="59">
        <v>120</v>
      </c>
      <c r="L93" s="69">
        <f>I93+J93+K93</f>
        <v>10320.6</v>
      </c>
      <c r="M93" s="73"/>
      <c r="N93" s="73">
        <v>660</v>
      </c>
      <c r="O93" s="73">
        <v>430</v>
      </c>
    </row>
    <row r="94" spans="8:19">
      <c r="H94" s="68" t="s">
        <v>112</v>
      </c>
      <c r="I94" s="69">
        <v>15412</v>
      </c>
      <c r="J94" s="69">
        <f>I94*0.08</f>
        <v>1232.96</v>
      </c>
      <c r="K94" s="59">
        <v>120</v>
      </c>
      <c r="L94" s="69">
        <f>I94+J94+K94</f>
        <v>16764.96</v>
      </c>
      <c r="M94" s="73"/>
      <c r="N94" s="73">
        <v>700</v>
      </c>
      <c r="O94" s="73">
        <v>450</v>
      </c>
    </row>
    <row r="95" spans="8:19">
      <c r="H95" s="68" t="s">
        <v>113</v>
      </c>
      <c r="I95" s="69">
        <v>9535</v>
      </c>
      <c r="J95" s="69">
        <f>I95*0.08</f>
        <v>762.80000000000007</v>
      </c>
      <c r="K95" s="59">
        <v>120</v>
      </c>
      <c r="L95" s="69">
        <f>I95+J95+K95</f>
        <v>10417.799999999999</v>
      </c>
      <c r="M95" s="73"/>
      <c r="N95" s="73">
        <v>550</v>
      </c>
      <c r="O95" s="73">
        <v>380</v>
      </c>
    </row>
    <row r="96" spans="8:19">
      <c r="H96" s="68" t="s">
        <v>114</v>
      </c>
      <c r="I96" s="69">
        <v>14536</v>
      </c>
      <c r="J96" s="69">
        <f>I96*0.08</f>
        <v>1162.8800000000001</v>
      </c>
      <c r="K96" s="59">
        <v>120</v>
      </c>
      <c r="L96" s="69">
        <f>I96+J96+K96</f>
        <v>15818.880000000001</v>
      </c>
      <c r="M96" s="73"/>
      <c r="N96" s="73">
        <v>700</v>
      </c>
      <c r="O96" s="73">
        <v>450</v>
      </c>
    </row>
    <row r="97" spans="8:15">
      <c r="H97" s="68" t="s">
        <v>115</v>
      </c>
      <c r="I97" s="69">
        <v>11599</v>
      </c>
      <c r="J97" s="69">
        <f>I97*0.08</f>
        <v>927.92000000000007</v>
      </c>
      <c r="K97" s="59">
        <v>120</v>
      </c>
      <c r="L97" s="69">
        <f>I97+J97+K97</f>
        <v>12646.92</v>
      </c>
      <c r="M97" s="73"/>
      <c r="N97" s="73">
        <v>700</v>
      </c>
      <c r="O97" s="73">
        <v>450</v>
      </c>
    </row>
    <row r="98" spans="8:15">
      <c r="H98" s="68" t="s">
        <v>116</v>
      </c>
      <c r="I98" s="69">
        <v>11599</v>
      </c>
      <c r="J98" s="69">
        <f>I98*0.08</f>
        <v>927.92000000000007</v>
      </c>
      <c r="K98" s="59">
        <v>120</v>
      </c>
      <c r="L98" s="69">
        <f>I98+J98+K98</f>
        <v>12646.92</v>
      </c>
      <c r="M98" s="73"/>
      <c r="N98" s="73">
        <v>700</v>
      </c>
      <c r="O98" s="73">
        <v>450</v>
      </c>
    </row>
    <row r="99" spans="8:15">
      <c r="H99" s="68" t="s">
        <v>117</v>
      </c>
      <c r="I99" s="69">
        <v>1576</v>
      </c>
      <c r="J99" s="69">
        <f>I99*0.08</f>
        <v>126.08</v>
      </c>
      <c r="K99" s="59">
        <v>120</v>
      </c>
      <c r="L99" s="69">
        <f>I99+J99+K99</f>
        <v>1822.08</v>
      </c>
      <c r="M99" s="73"/>
      <c r="N99" s="73">
        <v>120</v>
      </c>
      <c r="O99" s="73">
        <v>80</v>
      </c>
    </row>
    <row r="100" spans="8:15">
      <c r="H100" s="58" t="s">
        <v>118</v>
      </c>
      <c r="I100" s="59">
        <v>1748</v>
      </c>
      <c r="J100" s="69">
        <f>I100*0.08</f>
        <v>139.84</v>
      </c>
      <c r="K100" s="59">
        <v>120</v>
      </c>
      <c r="L100" s="69">
        <f>I100+J100+K100</f>
        <v>2007.84</v>
      </c>
      <c r="M100" s="73"/>
      <c r="N100" s="73">
        <v>120</v>
      </c>
      <c r="O100" s="73">
        <v>80</v>
      </c>
    </row>
    <row r="101" spans="8:15">
      <c r="H101" s="91" t="s">
        <v>119</v>
      </c>
      <c r="I101" s="59">
        <v>2208</v>
      </c>
      <c r="J101" s="69">
        <f>I101*0.08</f>
        <v>176.64000000000001</v>
      </c>
      <c r="K101" s="59">
        <v>120</v>
      </c>
      <c r="L101" s="69">
        <f>I101+J101+K101</f>
        <v>2504.64</v>
      </c>
      <c r="M101" s="73"/>
      <c r="N101" s="73">
        <v>150</v>
      </c>
      <c r="O101" s="73">
        <v>80</v>
      </c>
    </row>
    <row r="102" spans="8:15">
      <c r="H102" s="91" t="s">
        <v>120</v>
      </c>
      <c r="I102" s="59">
        <v>7800</v>
      </c>
      <c r="J102" s="69">
        <f>I102*0.08</f>
        <v>624</v>
      </c>
      <c r="K102" s="59">
        <v>120</v>
      </c>
      <c r="L102" s="69">
        <f>I102+J102+K102</f>
        <v>8544</v>
      </c>
      <c r="M102" s="73"/>
      <c r="N102" s="73">
        <v>440</v>
      </c>
      <c r="O102" s="73">
        <v>290</v>
      </c>
    </row>
    <row r="103" spans="8:15">
      <c r="H103" s="58" t="s">
        <v>121</v>
      </c>
      <c r="I103" s="59">
        <v>3804</v>
      </c>
      <c r="J103" s="69">
        <f>I103*0.08</f>
        <v>304.32</v>
      </c>
      <c r="K103" s="59">
        <v>120</v>
      </c>
      <c r="L103" s="69">
        <f>I103+J103+K103</f>
        <v>4228.32</v>
      </c>
      <c r="M103" s="73"/>
      <c r="N103" s="73">
        <v>260</v>
      </c>
      <c r="O103" s="73">
        <v>160</v>
      </c>
    </row>
    <row r="104" spans="8:15">
      <c r="H104" s="58" t="s">
        <v>122</v>
      </c>
      <c r="I104" s="59">
        <v>2364</v>
      </c>
      <c r="J104" s="69">
        <f>I104*0.08</f>
        <v>189.12</v>
      </c>
      <c r="K104" s="59">
        <v>120</v>
      </c>
      <c r="L104" s="69">
        <f>I104+J104+K104</f>
        <v>2673.12</v>
      </c>
      <c r="M104" s="73"/>
      <c r="N104" s="73">
        <v>150</v>
      </c>
      <c r="O104" s="73">
        <v>100</v>
      </c>
    </row>
    <row r="105" spans="8:15">
      <c r="H105" s="91" t="s">
        <v>123</v>
      </c>
      <c r="I105" s="59">
        <v>2496</v>
      </c>
      <c r="J105" s="69">
        <f>I105*0.08</f>
        <v>199.68</v>
      </c>
      <c r="K105" s="59">
        <v>120</v>
      </c>
      <c r="L105" s="69">
        <f>I105+J105+K105</f>
        <v>2815.68</v>
      </c>
      <c r="M105" s="73"/>
      <c r="N105" s="73">
        <v>150</v>
      </c>
      <c r="O105" s="73">
        <v>100</v>
      </c>
    </row>
    <row r="106" spans="8:15">
      <c r="H106" s="91" t="s">
        <v>124</v>
      </c>
      <c r="I106" s="59">
        <v>2876</v>
      </c>
      <c r="J106" s="69">
        <f>I106*0.08</f>
        <v>230.08</v>
      </c>
      <c r="K106" s="59">
        <v>120</v>
      </c>
      <c r="L106" s="69">
        <f>I106+J106+K106</f>
        <v>3226.08</v>
      </c>
      <c r="M106" s="73"/>
      <c r="N106" s="73">
        <v>170</v>
      </c>
      <c r="O106" s="73">
        <v>120</v>
      </c>
    </row>
    <row r="107" spans="8:15">
      <c r="H107" s="91" t="s">
        <v>125</v>
      </c>
      <c r="I107" s="59">
        <v>7916</v>
      </c>
      <c r="J107" s="69">
        <f>I107*0.08</f>
        <v>633.28</v>
      </c>
      <c r="K107" s="59">
        <v>120</v>
      </c>
      <c r="L107" s="69">
        <f>I107+J107+K107</f>
        <v>8669.2800000000007</v>
      </c>
      <c r="M107" s="73"/>
      <c r="N107" s="73">
        <v>450</v>
      </c>
      <c r="O107" s="73">
        <v>300</v>
      </c>
    </row>
    <row r="108" spans="8:15">
      <c r="H108" s="91" t="s">
        <v>126</v>
      </c>
      <c r="I108" s="59">
        <v>11840</v>
      </c>
      <c r="J108" s="69">
        <f>I108*0.08</f>
        <v>947.2</v>
      </c>
      <c r="K108" s="59">
        <v>120</v>
      </c>
      <c r="L108" s="69">
        <f>I108+J108+K108</f>
        <v>12907.2</v>
      </c>
      <c r="M108" s="73"/>
      <c r="N108" s="73">
        <v>700</v>
      </c>
      <c r="O108" s="73">
        <v>450</v>
      </c>
    </row>
    <row r="109" spans="8:15">
      <c r="H109" s="91" t="s">
        <v>127</v>
      </c>
      <c r="I109" s="59">
        <v>13116</v>
      </c>
      <c r="J109" s="69">
        <f>I109*0.08</f>
        <v>1049.28</v>
      </c>
      <c r="K109" s="59">
        <v>120</v>
      </c>
      <c r="L109" s="69">
        <f>I109+J109+K109</f>
        <v>14285.28</v>
      </c>
      <c r="M109" s="73"/>
      <c r="N109" s="73">
        <v>700</v>
      </c>
      <c r="O109" s="73">
        <v>450</v>
      </c>
    </row>
    <row r="110" spans="8:15">
      <c r="H110" s="91" t="s">
        <v>128</v>
      </c>
      <c r="I110" s="59">
        <v>20280</v>
      </c>
      <c r="J110" s="69">
        <f>I110*0.08</f>
        <v>1622.4</v>
      </c>
      <c r="K110" s="59">
        <v>120</v>
      </c>
      <c r="L110" s="69">
        <f>I110+J110+K110</f>
        <v>22022.400000000001</v>
      </c>
      <c r="M110" s="73"/>
      <c r="N110" s="73">
        <v>700</v>
      </c>
      <c r="O110" s="73">
        <v>450</v>
      </c>
    </row>
    <row r="111" spans="8:15">
      <c r="H111" s="91" t="s">
        <v>129</v>
      </c>
      <c r="I111" s="59">
        <v>5736</v>
      </c>
      <c r="J111" s="69">
        <f>I111*0.08</f>
        <v>458.88</v>
      </c>
      <c r="K111" s="59">
        <v>120</v>
      </c>
      <c r="L111" s="69">
        <f>I111+J111+K111</f>
        <v>6314.88</v>
      </c>
      <c r="M111" s="73"/>
      <c r="N111" s="73">
        <v>320</v>
      </c>
      <c r="O111" s="73">
        <v>200</v>
      </c>
    </row>
    <row r="112" spans="8:15">
      <c r="H112" s="91" t="s">
        <v>130</v>
      </c>
      <c r="I112" s="59">
        <v>4396</v>
      </c>
      <c r="J112" s="69">
        <f>I112*0.08</f>
        <v>351.68</v>
      </c>
      <c r="K112" s="59">
        <v>120</v>
      </c>
      <c r="L112" s="69">
        <f>I112+J112+K112</f>
        <v>4867.68</v>
      </c>
      <c r="M112" s="73"/>
      <c r="N112" s="73">
        <v>260</v>
      </c>
      <c r="O112" s="73">
        <v>160</v>
      </c>
    </row>
    <row r="113" spans="8:15">
      <c r="H113" s="58" t="s">
        <v>131</v>
      </c>
      <c r="I113" s="59">
        <v>8856</v>
      </c>
      <c r="J113" s="69">
        <f>I113*0.08</f>
        <v>708.48</v>
      </c>
      <c r="K113" s="59">
        <v>120</v>
      </c>
      <c r="L113" s="69">
        <f>I113+J113+K113</f>
        <v>9684.48</v>
      </c>
      <c r="M113" s="73"/>
      <c r="N113" s="73">
        <v>500</v>
      </c>
      <c r="O113" s="73">
        <v>350</v>
      </c>
    </row>
    <row r="114" spans="8:15">
      <c r="H114" s="91" t="s">
        <v>132</v>
      </c>
      <c r="I114" s="59">
        <v>5696</v>
      </c>
      <c r="J114" s="69">
        <f>I114*0.08</f>
        <v>455.68</v>
      </c>
      <c r="K114" s="59">
        <v>120</v>
      </c>
      <c r="L114" s="69">
        <f>I114+J114+K114</f>
        <v>6271.68</v>
      </c>
      <c r="M114" s="73"/>
      <c r="N114" s="73">
        <v>320</v>
      </c>
      <c r="O114" s="73">
        <v>200</v>
      </c>
    </row>
    <row r="115" spans="8:15">
      <c r="H115" s="91" t="s">
        <v>133</v>
      </c>
      <c r="I115" s="59">
        <v>7356</v>
      </c>
      <c r="J115" s="69">
        <f>I115*0.08</f>
        <v>588.48</v>
      </c>
      <c r="K115" s="59">
        <v>120</v>
      </c>
      <c r="L115" s="69">
        <f>I115+J115+K115</f>
        <v>8064.48</v>
      </c>
      <c r="N115" s="73">
        <v>420</v>
      </c>
      <c r="O115" s="73">
        <v>280</v>
      </c>
    </row>
    <row r="116" spans="8:15">
      <c r="H116" s="68" t="s">
        <v>134</v>
      </c>
      <c r="I116" s="69">
        <v>5096</v>
      </c>
      <c r="J116" s="69">
        <f>I116*0.08</f>
        <v>407.68</v>
      </c>
      <c r="K116" s="59">
        <v>120</v>
      </c>
      <c r="L116" s="69">
        <f>I116+J116+K116</f>
        <v>5623.68</v>
      </c>
      <c r="M116" s="73"/>
      <c r="N116" s="73">
        <v>300</v>
      </c>
      <c r="O116" s="73">
        <v>200</v>
      </c>
    </row>
    <row r="117" spans="8:15">
      <c r="H117" s="68" t="s">
        <v>135</v>
      </c>
      <c r="I117" s="69">
        <v>9096</v>
      </c>
      <c r="J117" s="69">
        <f>I117*0.08</f>
        <v>727.68000000000006</v>
      </c>
      <c r="K117" s="59">
        <v>120</v>
      </c>
      <c r="L117" s="69">
        <f>I117+J117+K117</f>
        <v>9943.68</v>
      </c>
      <c r="M117" s="73"/>
      <c r="N117" s="73">
        <v>500</v>
      </c>
      <c r="O117" s="73">
        <v>350</v>
      </c>
    </row>
    <row r="118" spans="8:15">
      <c r="H118" s="68" t="s">
        <v>136</v>
      </c>
      <c r="I118" s="69">
        <v>8596</v>
      </c>
      <c r="J118" s="69">
        <f>I118*0.08</f>
        <v>687.68000000000006</v>
      </c>
      <c r="K118" s="59">
        <v>120</v>
      </c>
      <c r="L118" s="69">
        <f>I118+J118+K118</f>
        <v>9403.68</v>
      </c>
      <c r="M118" s="73"/>
      <c r="N118" s="73">
        <v>470</v>
      </c>
      <c r="O118" s="73">
        <v>300</v>
      </c>
    </row>
    <row r="119" spans="8:15">
      <c r="H119" s="68" t="s">
        <v>137</v>
      </c>
      <c r="I119" s="69">
        <v>5367</v>
      </c>
      <c r="J119" s="69">
        <f>I119*0.08</f>
        <v>429.36</v>
      </c>
      <c r="K119" s="59">
        <v>120</v>
      </c>
      <c r="L119" s="69">
        <f>I119+J119+K119</f>
        <v>5916.36</v>
      </c>
      <c r="M119" s="73"/>
      <c r="N119" s="73">
        <v>380</v>
      </c>
      <c r="O119" s="73">
        <v>250</v>
      </c>
    </row>
    <row r="120" spans="8:15">
      <c r="H120" s="68" t="s">
        <v>138</v>
      </c>
      <c r="I120" s="69">
        <v>7796</v>
      </c>
      <c r="J120" s="69">
        <f>I120*0.08</f>
        <v>623.68000000000006</v>
      </c>
      <c r="K120" s="59">
        <v>120</v>
      </c>
      <c r="L120" s="69">
        <f>I120+J120+K120</f>
        <v>8539.68</v>
      </c>
      <c r="M120" s="73"/>
      <c r="N120" s="73">
        <v>400</v>
      </c>
      <c r="O120" s="73">
        <v>280</v>
      </c>
    </row>
    <row r="121" spans="8:15">
      <c r="H121" s="68" t="s">
        <v>139</v>
      </c>
      <c r="I121" s="69">
        <v>8890</v>
      </c>
      <c r="J121" s="69">
        <f>I121*0.08</f>
        <v>711.2</v>
      </c>
      <c r="K121" s="59">
        <v>120</v>
      </c>
      <c r="L121" s="69">
        <f>I121+J121+K121</f>
        <v>9721.2000000000007</v>
      </c>
      <c r="N121" s="73">
        <v>550</v>
      </c>
      <c r="O121" s="73">
        <v>380</v>
      </c>
    </row>
    <row r="122" spans="8:15">
      <c r="H122" s="68" t="s">
        <v>140</v>
      </c>
      <c r="I122" s="69">
        <v>10200</v>
      </c>
      <c r="J122" s="69">
        <f>I122*0.08</f>
        <v>816</v>
      </c>
      <c r="K122" s="69">
        <v>120</v>
      </c>
      <c r="L122" s="69">
        <f>I122+J122+K122</f>
        <v>11136</v>
      </c>
      <c r="N122" s="73">
        <v>700</v>
      </c>
      <c r="O122" s="73">
        <v>450</v>
      </c>
    </row>
    <row r="123" spans="8:15">
      <c r="H123" s="68" t="s">
        <v>141</v>
      </c>
      <c r="I123" s="69">
        <v>8890</v>
      </c>
      <c r="J123" s="69">
        <f>I123*0.08</f>
        <v>711.2</v>
      </c>
      <c r="K123" s="69">
        <v>120</v>
      </c>
      <c r="L123" s="69">
        <f>I123+J123+K123</f>
        <v>9721.2000000000007</v>
      </c>
      <c r="N123" s="73">
        <v>450</v>
      </c>
      <c r="O123" s="73">
        <v>300</v>
      </c>
    </row>
    <row r="124" spans="8:15">
      <c r="H124" s="68" t="s">
        <v>142</v>
      </c>
      <c r="I124" s="69">
        <v>2708</v>
      </c>
      <c r="J124" s="69">
        <f>I124*0.08</f>
        <v>216.64000000000001</v>
      </c>
      <c r="K124" s="69">
        <v>120</v>
      </c>
      <c r="L124" s="69">
        <f>I124+J124+K124</f>
        <v>3044.64</v>
      </c>
      <c r="N124" s="73">
        <v>160</v>
      </c>
      <c r="O124" s="73">
        <v>100</v>
      </c>
    </row>
    <row r="125" spans="8:15">
      <c r="H125" s="68" t="s">
        <v>143</v>
      </c>
      <c r="I125" s="69">
        <v>4340</v>
      </c>
      <c r="J125" s="69">
        <f>I125*0.08</f>
        <v>347.2</v>
      </c>
      <c r="K125" s="69">
        <v>120</v>
      </c>
      <c r="L125" s="69">
        <f>I125+J125+K125</f>
        <v>4807.2</v>
      </c>
      <c r="N125" s="73">
        <v>260</v>
      </c>
      <c r="O125" s="73">
        <v>160</v>
      </c>
    </row>
    <row r="126" spans="8:15">
      <c r="H126" s="68" t="s">
        <v>144</v>
      </c>
      <c r="I126" s="69">
        <v>2876</v>
      </c>
      <c r="J126" s="69">
        <f>I126*0.08</f>
        <v>230.08</v>
      </c>
      <c r="K126" s="69">
        <v>120</v>
      </c>
      <c r="L126" s="69">
        <f>I126+J126+K126</f>
        <v>3226.08</v>
      </c>
      <c r="N126" s="73">
        <v>170</v>
      </c>
      <c r="O126" s="73">
        <v>120</v>
      </c>
    </row>
    <row r="127" spans="8:15">
      <c r="H127" s="68" t="s">
        <v>145</v>
      </c>
      <c r="I127" s="69">
        <v>472</v>
      </c>
      <c r="J127" s="69">
        <f>I127*0.08</f>
        <v>37.76</v>
      </c>
      <c r="K127" s="69">
        <v>120</v>
      </c>
      <c r="L127" s="69">
        <f>I127+J127+K127</f>
        <v>629.76</v>
      </c>
      <c r="N127" s="73" t="s">
        <v>17</v>
      </c>
      <c r="O127" s="73" t="s">
        <v>17</v>
      </c>
    </row>
    <row r="128" spans="8:15">
      <c r="H128" s="68" t="s">
        <v>146</v>
      </c>
      <c r="I128" s="69">
        <v>11916</v>
      </c>
      <c r="J128" s="69">
        <f>I128*0.08</f>
        <v>953.28</v>
      </c>
      <c r="K128" s="69">
        <v>120</v>
      </c>
      <c r="L128" s="69">
        <f>I128+J128+K128</f>
        <v>12989.28</v>
      </c>
      <c r="N128" s="73">
        <v>700</v>
      </c>
      <c r="O128" s="73">
        <v>450</v>
      </c>
    </row>
    <row r="129" spans="8:15">
      <c r="H129" s="68" t="s">
        <v>147</v>
      </c>
      <c r="I129" s="69">
        <v>2610</v>
      </c>
      <c r="J129" s="69">
        <f>I129*0.08</f>
        <v>208.8</v>
      </c>
      <c r="K129" s="69">
        <v>120</v>
      </c>
      <c r="L129" s="69">
        <f>I129+J129+K129</f>
        <v>2938.8</v>
      </c>
      <c r="N129" s="73">
        <v>200</v>
      </c>
      <c r="O129" s="73">
        <v>150</v>
      </c>
    </row>
    <row r="130" spans="8:15">
      <c r="H130" s="68" t="s">
        <v>148</v>
      </c>
      <c r="I130" s="69">
        <v>2444</v>
      </c>
      <c r="J130" s="69">
        <f>I130*0.08</f>
        <v>195.52</v>
      </c>
      <c r="K130" s="69">
        <v>120</v>
      </c>
      <c r="L130" s="69">
        <f>I130+J130+K130</f>
        <v>2759.52</v>
      </c>
      <c r="N130" s="73">
        <v>240</v>
      </c>
      <c r="O130" s="73">
        <v>160</v>
      </c>
    </row>
  </sheetData>
  <sheetProtection algorithmName="SHA-512" hashValue="qf+96QtyGOLdZ3J0CgSlDzg0tyPPHSMJVswWmAsHUYUiqQ9EiBN6lqDNjaSwLicApsCXsyoiCd1nsx+MKLGvbA==" saltValue="XMlB7p6of0DwHA1h4Rb+8Q==" spinCount="100000" sheet="1" objects="1" scenarios="1" selectLockedCells="1"/>
  <sortState xmlns:xlrd2="http://schemas.microsoft.com/office/spreadsheetml/2017/richdata2" ref="H2:O98">
    <sortCondition ref="H2:H98"/>
  </sortState>
  <mergeCells count="1">
    <mergeCell ref="E2:F2"/>
  </mergeCells>
  <conditionalFormatting sqref="C17">
    <cfRule type="cellIs" dxfId="3" priority="1" operator="lessThan">
      <formula>0</formula>
    </cfRule>
    <cfRule type="cellIs" dxfId="2" priority="2" operator="greaterThan">
      <formula>0</formula>
    </cfRule>
  </conditionalFormatting>
  <dataValidations count="2">
    <dataValidation type="list" allowBlank="1" showInputMessage="1" sqref="H66" xr:uid="{0FA78AD0-D08E-4783-9C62-597967591A44}">
      <formula1>$A$2:$A$106</formula1>
    </dataValidation>
    <dataValidation type="list" allowBlank="1" showInputMessage="1" showErrorMessage="1" sqref="C12" xr:uid="{585C2668-B6C6-47A6-8A95-69D354B4570D}">
      <formula1>Produkter</formula1>
    </dataValidation>
  </dataValidations>
  <pageMargins left="0.7" right="0.7" top="0.75" bottom="0.75" header="0.3" footer="0.3"/>
  <pageSetup paperSize="9"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FAAC37-990C-4D65-BC0F-99EFB93E1B27}">
  <sheetPr codeName="Sheet2"/>
  <dimension ref="A1:W66"/>
  <sheetViews>
    <sheetView topLeftCell="A14" zoomScaleNormal="100" workbookViewId="0">
      <selection activeCell="J13" sqref="J13"/>
    </sheetView>
  </sheetViews>
  <sheetFormatPr defaultColWidth="9" defaultRowHeight="15"/>
  <cols>
    <col min="1" max="1" width="49.625" style="19" bestFit="1" customWidth="1"/>
    <col min="2" max="2" width="12.125" style="20" customWidth="1"/>
    <col min="3" max="4" width="9.5" style="20" customWidth="1"/>
    <col min="5" max="5" width="11.875" style="20" bestFit="1" customWidth="1"/>
    <col min="6" max="6" width="12.125" style="19" bestFit="1" customWidth="1"/>
    <col min="7" max="8" width="12.625" style="20" bestFit="1" customWidth="1"/>
    <col min="9" max="11" width="9" style="1"/>
    <col min="12" max="13" width="9" style="2"/>
    <col min="14" max="16384" width="9" style="1"/>
  </cols>
  <sheetData>
    <row r="1" spans="1:23" ht="19.5" customHeight="1">
      <c r="A1" s="21" t="s">
        <v>1</v>
      </c>
      <c r="B1" s="21" t="s">
        <v>2</v>
      </c>
      <c r="C1" s="21" t="s">
        <v>3</v>
      </c>
      <c r="D1" s="21" t="s">
        <v>4</v>
      </c>
      <c r="E1" s="21" t="s">
        <v>5</v>
      </c>
      <c r="F1" s="21" t="s">
        <v>6</v>
      </c>
      <c r="G1" s="21" t="s">
        <v>149</v>
      </c>
      <c r="H1" s="21" t="s">
        <v>150</v>
      </c>
      <c r="I1" s="18"/>
      <c r="J1" s="18" t="s">
        <v>9</v>
      </c>
      <c r="K1" s="18"/>
      <c r="L1" s="18"/>
      <c r="M1" s="18"/>
      <c r="N1" s="18"/>
      <c r="O1" s="18"/>
      <c r="P1" s="18"/>
      <c r="Q1" s="18"/>
      <c r="R1" s="18"/>
      <c r="S1" s="18"/>
      <c r="T1" s="18"/>
      <c r="U1" s="18"/>
      <c r="V1" s="18"/>
      <c r="W1" s="18"/>
    </row>
    <row r="2" spans="1:23">
      <c r="A2" s="22" t="s">
        <v>16</v>
      </c>
      <c r="B2" s="23">
        <v>1356</v>
      </c>
      <c r="C2" s="22" t="s">
        <v>151</v>
      </c>
      <c r="D2" s="23">
        <v>149</v>
      </c>
      <c r="E2" s="23">
        <v>1505</v>
      </c>
      <c r="F2" s="25"/>
      <c r="G2" s="25" t="s">
        <v>152</v>
      </c>
      <c r="H2" s="25" t="s">
        <v>17</v>
      </c>
      <c r="I2" s="18"/>
      <c r="J2" s="18">
        <v>24</v>
      </c>
      <c r="K2" s="18"/>
      <c r="L2" s="18"/>
      <c r="M2" s="18"/>
      <c r="N2" s="18"/>
      <c r="O2" s="18"/>
      <c r="P2" s="18"/>
      <c r="Q2" s="18"/>
      <c r="R2" s="18"/>
      <c r="S2" s="18"/>
      <c r="T2" s="18"/>
      <c r="U2" s="18"/>
      <c r="V2" s="18"/>
      <c r="W2" s="18"/>
    </row>
    <row r="3" spans="1:23">
      <c r="A3" s="22" t="s">
        <v>18</v>
      </c>
      <c r="B3" s="23">
        <v>1996</v>
      </c>
      <c r="C3" s="22" t="s">
        <v>151</v>
      </c>
      <c r="D3" s="23">
        <v>149</v>
      </c>
      <c r="E3" s="23">
        <v>2145</v>
      </c>
      <c r="F3" s="25"/>
      <c r="G3" s="25" t="s">
        <v>152</v>
      </c>
      <c r="H3" s="25" t="s">
        <v>17</v>
      </c>
      <c r="I3" s="18"/>
      <c r="J3" s="18">
        <v>36</v>
      </c>
      <c r="K3" s="18"/>
      <c r="L3" s="18"/>
      <c r="M3" s="18"/>
      <c r="N3" s="18"/>
      <c r="O3" s="18"/>
      <c r="P3" s="18"/>
      <c r="Q3" s="18"/>
      <c r="R3" s="18"/>
      <c r="S3" s="18"/>
      <c r="T3" s="18"/>
      <c r="U3" s="18"/>
      <c r="V3" s="18"/>
      <c r="W3" s="18"/>
    </row>
    <row r="4" spans="1:23">
      <c r="A4" s="22" t="s">
        <v>20</v>
      </c>
      <c r="B4" s="23">
        <v>2516</v>
      </c>
      <c r="C4" s="22" t="s">
        <v>151</v>
      </c>
      <c r="D4" s="23">
        <v>149</v>
      </c>
      <c r="E4" s="23">
        <v>2665</v>
      </c>
      <c r="F4" s="25"/>
      <c r="G4" s="25" t="s">
        <v>152</v>
      </c>
      <c r="H4" s="25" t="s">
        <v>17</v>
      </c>
      <c r="I4" s="18"/>
      <c r="J4" s="18"/>
      <c r="K4" s="18"/>
      <c r="L4" s="18"/>
      <c r="M4" s="18"/>
      <c r="N4" s="18"/>
      <c r="O4" s="18"/>
      <c r="P4" s="18"/>
      <c r="Q4" s="18"/>
      <c r="R4" s="18"/>
      <c r="S4" s="18"/>
      <c r="T4" s="18"/>
      <c r="U4" s="18"/>
      <c r="V4" s="18"/>
      <c r="W4" s="18"/>
    </row>
    <row r="5" spans="1:23">
      <c r="A5" s="22" t="s">
        <v>21</v>
      </c>
      <c r="B5" s="23">
        <v>2620</v>
      </c>
      <c r="C5" s="22" t="s">
        <v>151</v>
      </c>
      <c r="D5" s="23">
        <v>149</v>
      </c>
      <c r="E5" s="23">
        <v>2769</v>
      </c>
      <c r="F5" s="25"/>
      <c r="G5" s="25" t="s">
        <v>152</v>
      </c>
      <c r="H5" s="25" t="s">
        <v>17</v>
      </c>
      <c r="I5" s="18"/>
      <c r="J5" s="18"/>
      <c r="K5" s="18"/>
      <c r="L5" s="18"/>
      <c r="M5" s="18"/>
      <c r="N5" s="18"/>
      <c r="O5" s="18"/>
      <c r="P5" s="18"/>
      <c r="Q5" s="18"/>
      <c r="R5" s="18"/>
      <c r="S5" s="18"/>
      <c r="T5" s="18"/>
      <c r="U5" s="18"/>
      <c r="V5" s="18"/>
      <c r="W5" s="18"/>
    </row>
    <row r="6" spans="1:23">
      <c r="A6" s="22" t="s">
        <v>36</v>
      </c>
      <c r="B6" s="23">
        <v>6220</v>
      </c>
      <c r="C6" s="23">
        <v>500</v>
      </c>
      <c r="D6" s="23">
        <v>149</v>
      </c>
      <c r="E6" s="23">
        <v>6869</v>
      </c>
      <c r="F6" s="22"/>
      <c r="G6" s="23">
        <v>400</v>
      </c>
      <c r="H6" s="23">
        <v>250</v>
      </c>
      <c r="I6" s="18"/>
      <c r="J6" s="18"/>
      <c r="K6" s="18"/>
      <c r="L6" s="18"/>
      <c r="M6" s="18"/>
      <c r="N6" s="18"/>
      <c r="O6" s="18"/>
      <c r="P6" s="18"/>
      <c r="Q6" s="18"/>
      <c r="R6" s="18"/>
      <c r="S6" s="18"/>
      <c r="T6" s="18"/>
      <c r="U6" s="18"/>
      <c r="V6" s="18"/>
      <c r="W6" s="18"/>
    </row>
    <row r="7" spans="1:23">
      <c r="A7" s="22" t="s">
        <v>37</v>
      </c>
      <c r="B7" s="23">
        <v>8296</v>
      </c>
      <c r="C7" s="23">
        <v>500</v>
      </c>
      <c r="D7" s="23">
        <v>149</v>
      </c>
      <c r="E7" s="23">
        <v>8945</v>
      </c>
      <c r="F7" s="22"/>
      <c r="G7" s="23">
        <v>450</v>
      </c>
      <c r="H7" s="23">
        <v>300</v>
      </c>
      <c r="I7" s="18"/>
      <c r="J7" s="18"/>
      <c r="K7" s="18"/>
      <c r="L7" s="18"/>
      <c r="M7" s="18"/>
      <c r="N7" s="18"/>
      <c r="O7" s="18"/>
      <c r="P7" s="18"/>
      <c r="Q7" s="18"/>
      <c r="R7" s="18"/>
      <c r="S7" s="18"/>
      <c r="T7" s="18"/>
      <c r="U7" s="18"/>
      <c r="V7" s="18"/>
      <c r="W7" s="18"/>
    </row>
    <row r="8" spans="1:23">
      <c r="A8" s="22" t="s">
        <v>42</v>
      </c>
      <c r="B8" s="23">
        <v>3580</v>
      </c>
      <c r="C8" s="23">
        <v>500</v>
      </c>
      <c r="D8" s="23">
        <v>149</v>
      </c>
      <c r="E8" s="23">
        <v>4229</v>
      </c>
      <c r="F8" s="25"/>
      <c r="G8" s="26">
        <v>300</v>
      </c>
      <c r="H8" s="26">
        <v>200</v>
      </c>
      <c r="I8" s="18"/>
      <c r="J8" s="18"/>
      <c r="K8" s="18"/>
      <c r="L8" s="18"/>
      <c r="M8" s="18"/>
      <c r="N8" s="18"/>
      <c r="O8" s="18"/>
      <c r="P8" s="18"/>
      <c r="Q8" s="18"/>
      <c r="R8" s="18"/>
      <c r="S8" s="18"/>
      <c r="T8" s="18"/>
      <c r="U8" s="18"/>
      <c r="V8" s="18"/>
      <c r="W8" s="18"/>
    </row>
    <row r="9" spans="1:23">
      <c r="A9" s="22" t="s">
        <v>43</v>
      </c>
      <c r="B9" s="23">
        <v>5096</v>
      </c>
      <c r="C9" s="23">
        <v>500</v>
      </c>
      <c r="D9" s="23">
        <v>149</v>
      </c>
      <c r="E9" s="23">
        <v>5745</v>
      </c>
      <c r="F9" s="25"/>
      <c r="G9" s="26">
        <v>300</v>
      </c>
      <c r="H9" s="26">
        <v>200</v>
      </c>
      <c r="I9" s="18"/>
      <c r="J9" s="18"/>
      <c r="K9" s="18"/>
      <c r="L9" s="18"/>
      <c r="M9" s="18"/>
      <c r="N9" s="18"/>
      <c r="O9" s="18"/>
      <c r="P9" s="18"/>
      <c r="Q9" s="18"/>
      <c r="R9" s="18"/>
      <c r="S9" s="18"/>
      <c r="T9" s="18"/>
      <c r="U9" s="18"/>
      <c r="V9" s="18"/>
      <c r="W9" s="18"/>
    </row>
    <row r="10" spans="1:23">
      <c r="A10" s="22" t="s">
        <v>47</v>
      </c>
      <c r="B10" s="23">
        <v>4792</v>
      </c>
      <c r="C10" s="23">
        <v>500</v>
      </c>
      <c r="D10" s="23">
        <v>149</v>
      </c>
      <c r="E10" s="23">
        <v>5441</v>
      </c>
      <c r="F10" s="25"/>
      <c r="G10" s="26">
        <v>300</v>
      </c>
      <c r="H10" s="26">
        <v>200</v>
      </c>
      <c r="I10" s="18"/>
      <c r="J10" s="18"/>
      <c r="K10" s="18"/>
      <c r="L10" s="18"/>
      <c r="M10" s="18"/>
      <c r="N10" s="18"/>
      <c r="O10" s="18"/>
      <c r="P10" s="18"/>
      <c r="Q10" s="18"/>
      <c r="R10" s="18"/>
      <c r="S10" s="18"/>
      <c r="T10" s="18"/>
      <c r="U10" s="18"/>
      <c r="V10" s="18"/>
      <c r="W10" s="18"/>
    </row>
    <row r="11" spans="1:23">
      <c r="A11" s="22" t="s">
        <v>48</v>
      </c>
      <c r="B11" s="23">
        <v>5980</v>
      </c>
      <c r="C11" s="23">
        <v>500</v>
      </c>
      <c r="D11" s="23">
        <v>149</v>
      </c>
      <c r="E11" s="23">
        <v>6629</v>
      </c>
      <c r="F11" s="25"/>
      <c r="G11" s="26">
        <v>350</v>
      </c>
      <c r="H11" s="26">
        <v>250</v>
      </c>
      <c r="I11" s="18"/>
      <c r="J11" s="18"/>
      <c r="K11" s="18"/>
      <c r="L11" s="18"/>
      <c r="M11" s="18"/>
      <c r="N11" s="18"/>
      <c r="O11" s="18"/>
      <c r="P11" s="18"/>
      <c r="Q11" s="18"/>
      <c r="R11" s="18"/>
      <c r="S11" s="18"/>
      <c r="T11" s="18"/>
      <c r="U11" s="18"/>
      <c r="V11" s="18"/>
      <c r="W11" s="18"/>
    </row>
    <row r="12" spans="1:23">
      <c r="A12" s="22" t="s">
        <v>49</v>
      </c>
      <c r="B12" s="23">
        <v>5176</v>
      </c>
      <c r="C12" s="23">
        <v>500</v>
      </c>
      <c r="D12" s="23">
        <v>149</v>
      </c>
      <c r="E12" s="23">
        <v>5825</v>
      </c>
      <c r="F12" s="25"/>
      <c r="G12" s="26">
        <v>300</v>
      </c>
      <c r="H12" s="26">
        <v>200</v>
      </c>
      <c r="I12" s="18"/>
      <c r="J12" s="18"/>
      <c r="K12" s="18"/>
      <c r="L12" s="18"/>
      <c r="M12" s="18"/>
      <c r="N12" s="18"/>
      <c r="O12" s="18"/>
      <c r="P12" s="18"/>
      <c r="Q12" s="18"/>
      <c r="R12" s="18"/>
      <c r="S12" s="18"/>
      <c r="T12" s="18"/>
      <c r="U12" s="18"/>
      <c r="V12" s="18"/>
      <c r="W12" s="18"/>
    </row>
    <row r="13" spans="1:23">
      <c r="A13" s="22" t="s">
        <v>50</v>
      </c>
      <c r="B13" s="23">
        <v>5976</v>
      </c>
      <c r="C13" s="23">
        <v>500</v>
      </c>
      <c r="D13" s="23">
        <v>149</v>
      </c>
      <c r="E13" s="23">
        <v>6625</v>
      </c>
      <c r="F13" s="25"/>
      <c r="G13" s="26">
        <v>350</v>
      </c>
      <c r="H13" s="26">
        <v>250</v>
      </c>
      <c r="I13" s="18"/>
      <c r="J13" s="18"/>
      <c r="K13" s="18"/>
      <c r="L13" s="18"/>
      <c r="M13" s="18"/>
      <c r="N13" s="18"/>
      <c r="O13" s="18"/>
      <c r="P13" s="18"/>
      <c r="Q13" s="18"/>
      <c r="R13" s="18"/>
      <c r="S13" s="18"/>
      <c r="T13" s="18"/>
      <c r="U13" s="18"/>
      <c r="V13" s="18"/>
      <c r="W13" s="18"/>
    </row>
    <row r="14" spans="1:23">
      <c r="A14" s="22" t="s">
        <v>51</v>
      </c>
      <c r="B14" s="23">
        <v>8396</v>
      </c>
      <c r="C14" s="23">
        <v>500</v>
      </c>
      <c r="D14" s="23">
        <v>149</v>
      </c>
      <c r="E14" s="23">
        <v>9045</v>
      </c>
      <c r="F14" s="25"/>
      <c r="G14" s="26">
        <v>450</v>
      </c>
      <c r="H14" s="26">
        <v>300</v>
      </c>
      <c r="I14" s="18"/>
      <c r="J14" s="18"/>
      <c r="K14" s="18"/>
      <c r="L14" s="18"/>
      <c r="M14" s="18"/>
      <c r="N14" s="18"/>
      <c r="O14" s="18"/>
      <c r="P14" s="18"/>
      <c r="Q14" s="18"/>
      <c r="R14" s="18"/>
      <c r="S14" s="18"/>
      <c r="T14" s="18"/>
      <c r="U14" s="18"/>
      <c r="V14" s="18"/>
      <c r="W14" s="18"/>
    </row>
    <row r="15" spans="1:23">
      <c r="A15" s="22" t="s">
        <v>52</v>
      </c>
      <c r="B15" s="23">
        <v>7756</v>
      </c>
      <c r="C15" s="23">
        <v>500</v>
      </c>
      <c r="D15" s="23">
        <v>149</v>
      </c>
      <c r="E15" s="23">
        <v>8405</v>
      </c>
      <c r="F15" s="25"/>
      <c r="G15" s="26">
        <v>400</v>
      </c>
      <c r="H15" s="26">
        <v>280</v>
      </c>
      <c r="I15" s="18"/>
      <c r="J15" s="18"/>
      <c r="K15" s="18"/>
      <c r="L15" s="18"/>
      <c r="M15" s="18"/>
      <c r="N15" s="18"/>
      <c r="O15" s="18"/>
      <c r="P15" s="18"/>
      <c r="Q15" s="18"/>
      <c r="R15" s="18"/>
      <c r="S15" s="18"/>
      <c r="T15" s="18"/>
      <c r="U15" s="18"/>
      <c r="V15" s="18"/>
      <c r="W15" s="18"/>
    </row>
    <row r="16" spans="1:23">
      <c r="A16" s="22" t="s">
        <v>53</v>
      </c>
      <c r="B16" s="23">
        <v>8312</v>
      </c>
      <c r="C16" s="23">
        <v>500</v>
      </c>
      <c r="D16" s="23">
        <v>149</v>
      </c>
      <c r="E16" s="23">
        <v>8961</v>
      </c>
      <c r="F16" s="25"/>
      <c r="G16" s="26">
        <v>450</v>
      </c>
      <c r="H16" s="26">
        <v>300</v>
      </c>
      <c r="I16" s="18"/>
      <c r="J16" s="18"/>
      <c r="K16" s="18"/>
      <c r="L16" s="18"/>
      <c r="M16" s="18"/>
      <c r="N16" s="18"/>
      <c r="O16" s="18"/>
      <c r="P16" s="18"/>
      <c r="Q16" s="18"/>
      <c r="R16" s="18"/>
      <c r="S16" s="18"/>
      <c r="T16" s="18"/>
      <c r="U16" s="18"/>
      <c r="V16" s="18"/>
      <c r="W16" s="18"/>
    </row>
    <row r="17" spans="1:23">
      <c r="A17" s="22" t="s">
        <v>54</v>
      </c>
      <c r="B17" s="23">
        <v>7036</v>
      </c>
      <c r="C17" s="23">
        <v>500</v>
      </c>
      <c r="D17" s="23">
        <v>149</v>
      </c>
      <c r="E17" s="23">
        <v>7685</v>
      </c>
      <c r="F17" s="25"/>
      <c r="G17" s="26">
        <v>400</v>
      </c>
      <c r="H17" s="26">
        <v>250</v>
      </c>
      <c r="I17" s="18"/>
      <c r="J17" s="18"/>
      <c r="K17" s="18"/>
      <c r="L17" s="18"/>
      <c r="M17" s="18"/>
      <c r="N17" s="18"/>
      <c r="O17" s="18"/>
      <c r="P17" s="18"/>
      <c r="Q17" s="18"/>
      <c r="R17" s="18"/>
      <c r="S17" s="18"/>
      <c r="T17" s="18"/>
      <c r="U17" s="18"/>
      <c r="V17" s="18"/>
      <c r="W17" s="18"/>
    </row>
    <row r="18" spans="1:23">
      <c r="A18" s="22" t="s">
        <v>55</v>
      </c>
      <c r="B18" s="23">
        <v>9676</v>
      </c>
      <c r="C18" s="23">
        <v>600</v>
      </c>
      <c r="D18" s="23">
        <v>149</v>
      </c>
      <c r="E18" s="23">
        <v>10425</v>
      </c>
      <c r="F18" s="25"/>
      <c r="G18" s="26">
        <v>500</v>
      </c>
      <c r="H18" s="26">
        <v>350</v>
      </c>
      <c r="I18" s="18"/>
      <c r="J18" s="18"/>
      <c r="K18" s="18"/>
      <c r="L18" s="18"/>
      <c r="M18" s="18"/>
      <c r="N18" s="18"/>
      <c r="O18" s="18"/>
      <c r="P18" s="18"/>
      <c r="Q18" s="18"/>
      <c r="R18" s="18"/>
      <c r="S18" s="18"/>
      <c r="T18" s="18"/>
      <c r="U18" s="18"/>
      <c r="V18" s="18"/>
      <c r="W18" s="18"/>
    </row>
    <row r="19" spans="1:23">
      <c r="A19" s="22" t="s">
        <v>56</v>
      </c>
      <c r="B19" s="23">
        <v>8496</v>
      </c>
      <c r="C19" s="23">
        <v>500</v>
      </c>
      <c r="D19" s="23">
        <v>149</v>
      </c>
      <c r="E19" s="23">
        <v>9145</v>
      </c>
      <c r="F19" s="25"/>
      <c r="G19" s="26">
        <v>450</v>
      </c>
      <c r="H19" s="26">
        <v>300</v>
      </c>
      <c r="I19" s="18"/>
      <c r="J19" s="18"/>
      <c r="K19" s="18"/>
      <c r="L19" s="18"/>
      <c r="M19" s="18"/>
      <c r="N19" s="18"/>
      <c r="O19" s="18"/>
      <c r="P19" s="18"/>
      <c r="Q19" s="18"/>
      <c r="R19" s="18"/>
      <c r="S19" s="18"/>
      <c r="T19" s="18"/>
      <c r="U19" s="18"/>
      <c r="V19" s="18"/>
      <c r="W19" s="18"/>
    </row>
    <row r="20" spans="1:23">
      <c r="A20" s="22" t="s">
        <v>57</v>
      </c>
      <c r="B20" s="23">
        <v>10796</v>
      </c>
      <c r="C20" s="23">
        <v>700</v>
      </c>
      <c r="D20" s="23">
        <v>149</v>
      </c>
      <c r="E20" s="23">
        <v>11645</v>
      </c>
      <c r="F20" s="25"/>
      <c r="G20" s="26">
        <v>550</v>
      </c>
      <c r="H20" s="26">
        <v>400</v>
      </c>
      <c r="I20" s="18"/>
      <c r="J20" s="18"/>
      <c r="K20" s="18"/>
      <c r="L20" s="18"/>
      <c r="M20" s="18"/>
      <c r="N20" s="18"/>
      <c r="O20" s="18"/>
      <c r="P20" s="18"/>
      <c r="Q20" s="18"/>
      <c r="R20" s="18"/>
      <c r="S20" s="18"/>
      <c r="T20" s="18"/>
      <c r="U20" s="18"/>
      <c r="V20" s="18"/>
      <c r="W20" s="18"/>
    </row>
    <row r="21" spans="1:23">
      <c r="A21" s="22" t="s">
        <v>58</v>
      </c>
      <c r="B21" s="23">
        <v>10796</v>
      </c>
      <c r="C21" s="23">
        <v>700</v>
      </c>
      <c r="D21" s="23">
        <v>149</v>
      </c>
      <c r="E21" s="23">
        <v>11645</v>
      </c>
      <c r="F21" s="25"/>
      <c r="G21" s="26">
        <v>550</v>
      </c>
      <c r="H21" s="26">
        <v>380</v>
      </c>
      <c r="I21" s="18"/>
      <c r="J21" s="18"/>
      <c r="K21" s="18"/>
      <c r="L21" s="18"/>
      <c r="M21" s="18"/>
      <c r="N21" s="18"/>
      <c r="O21" s="18"/>
      <c r="P21" s="18"/>
      <c r="Q21" s="18"/>
      <c r="R21" s="18"/>
      <c r="S21" s="18"/>
      <c r="T21" s="18"/>
      <c r="U21" s="18"/>
      <c r="V21" s="18"/>
      <c r="W21" s="18"/>
    </row>
    <row r="22" spans="1:23">
      <c r="A22" s="22" t="s">
        <v>59</v>
      </c>
      <c r="B22" s="23">
        <v>11980</v>
      </c>
      <c r="C22" s="23">
        <v>500</v>
      </c>
      <c r="D22" s="23">
        <v>149</v>
      </c>
      <c r="E22" s="23">
        <v>12629</v>
      </c>
      <c r="F22" s="25"/>
      <c r="G22" s="26">
        <v>600</v>
      </c>
      <c r="H22" s="26">
        <v>400</v>
      </c>
      <c r="I22" s="18"/>
      <c r="J22" s="18"/>
      <c r="K22" s="18"/>
      <c r="L22" s="18"/>
      <c r="M22" s="18"/>
      <c r="N22" s="18"/>
      <c r="O22" s="18"/>
      <c r="P22" s="18"/>
      <c r="Q22" s="18"/>
      <c r="R22" s="18"/>
      <c r="S22" s="18"/>
      <c r="T22" s="18"/>
      <c r="U22" s="18"/>
      <c r="V22" s="18"/>
      <c r="W22" s="18"/>
    </row>
    <row r="23" spans="1:23">
      <c r="A23" s="22" t="s">
        <v>60</v>
      </c>
      <c r="B23" s="23">
        <v>11996</v>
      </c>
      <c r="C23" s="23">
        <v>500</v>
      </c>
      <c r="D23" s="23">
        <v>149</v>
      </c>
      <c r="E23" s="23">
        <v>12645</v>
      </c>
      <c r="F23" s="25"/>
      <c r="G23" s="26">
        <v>600</v>
      </c>
      <c r="H23" s="26">
        <v>400</v>
      </c>
      <c r="I23" s="18"/>
      <c r="J23" s="18"/>
      <c r="K23" s="18"/>
      <c r="L23" s="18"/>
      <c r="M23" s="18"/>
      <c r="N23" s="18"/>
      <c r="O23" s="18"/>
      <c r="P23" s="18"/>
      <c r="Q23" s="18"/>
      <c r="R23" s="18"/>
      <c r="S23" s="18"/>
      <c r="T23" s="18"/>
      <c r="U23" s="18"/>
      <c r="V23" s="18"/>
      <c r="W23" s="18"/>
    </row>
    <row r="24" spans="1:23">
      <c r="A24" s="22" t="s">
        <v>61</v>
      </c>
      <c r="B24" s="23">
        <v>13464</v>
      </c>
      <c r="C24" s="23">
        <v>500</v>
      </c>
      <c r="D24" s="23">
        <v>149</v>
      </c>
      <c r="E24" s="23">
        <v>14113</v>
      </c>
      <c r="F24" s="25"/>
      <c r="G24" s="26">
        <v>650</v>
      </c>
      <c r="H24" s="26">
        <v>430</v>
      </c>
      <c r="I24" s="18"/>
      <c r="J24" s="18"/>
      <c r="K24" s="18"/>
      <c r="L24" s="18"/>
      <c r="M24" s="18"/>
      <c r="N24" s="18"/>
      <c r="O24" s="18"/>
      <c r="P24" s="18"/>
      <c r="Q24" s="18"/>
      <c r="R24" s="18"/>
      <c r="S24" s="18"/>
      <c r="T24" s="18"/>
      <c r="U24" s="18"/>
      <c r="V24" s="18"/>
      <c r="W24" s="18"/>
    </row>
    <row r="25" spans="1:23">
      <c r="A25" s="22" t="s">
        <v>62</v>
      </c>
      <c r="B25" s="23">
        <v>8216</v>
      </c>
      <c r="C25" s="23">
        <v>500</v>
      </c>
      <c r="D25" s="23">
        <v>149</v>
      </c>
      <c r="E25" s="23">
        <v>8865</v>
      </c>
      <c r="F25" s="25"/>
      <c r="G25" s="26">
        <v>450</v>
      </c>
      <c r="H25" s="26">
        <v>300</v>
      </c>
      <c r="I25" s="18"/>
      <c r="J25" s="18"/>
      <c r="K25" s="18"/>
      <c r="L25" s="18"/>
      <c r="M25" s="18"/>
      <c r="N25" s="18"/>
      <c r="O25" s="18"/>
      <c r="P25" s="18"/>
      <c r="Q25" s="18"/>
      <c r="R25" s="18"/>
      <c r="S25" s="18"/>
      <c r="T25" s="18"/>
      <c r="U25" s="18"/>
      <c r="V25" s="18"/>
      <c r="W25" s="18"/>
    </row>
    <row r="26" spans="1:23">
      <c r="A26" s="22" t="s">
        <v>63</v>
      </c>
      <c r="B26" s="23">
        <v>10796</v>
      </c>
      <c r="C26" s="23">
        <v>700</v>
      </c>
      <c r="D26" s="23">
        <v>149</v>
      </c>
      <c r="E26" s="23">
        <v>11645</v>
      </c>
      <c r="F26" s="25"/>
      <c r="G26" s="26">
        <v>550</v>
      </c>
      <c r="H26" s="26">
        <v>400</v>
      </c>
      <c r="I26" s="18"/>
      <c r="J26" s="18"/>
      <c r="K26" s="18"/>
      <c r="L26" s="18"/>
      <c r="M26" s="18"/>
      <c r="N26" s="18"/>
      <c r="O26" s="18"/>
      <c r="P26" s="18"/>
      <c r="Q26" s="18"/>
      <c r="R26" s="18"/>
      <c r="S26" s="18"/>
      <c r="T26" s="18"/>
      <c r="U26" s="18"/>
      <c r="V26" s="18"/>
      <c r="W26" s="18"/>
    </row>
    <row r="27" spans="1:23">
      <c r="A27" s="22" t="s">
        <v>64</v>
      </c>
      <c r="B27" s="23">
        <v>9340</v>
      </c>
      <c r="C27" s="23">
        <v>500</v>
      </c>
      <c r="D27" s="23">
        <v>149</v>
      </c>
      <c r="E27" s="23">
        <v>9989</v>
      </c>
      <c r="F27" s="25"/>
      <c r="G27" s="26">
        <v>500</v>
      </c>
      <c r="H27" s="26">
        <v>350</v>
      </c>
      <c r="I27" s="18"/>
      <c r="J27" s="18"/>
      <c r="K27" s="18"/>
      <c r="L27" s="18"/>
      <c r="M27" s="18"/>
      <c r="N27" s="18"/>
      <c r="O27" s="18"/>
      <c r="P27" s="18"/>
      <c r="Q27" s="18"/>
      <c r="R27" s="18"/>
      <c r="S27" s="18"/>
      <c r="T27" s="18"/>
      <c r="U27" s="18"/>
      <c r="V27" s="18"/>
      <c r="W27" s="18"/>
    </row>
    <row r="28" spans="1:23">
      <c r="A28" s="22" t="s">
        <v>65</v>
      </c>
      <c r="B28" s="23">
        <v>11996</v>
      </c>
      <c r="C28" s="23">
        <v>500</v>
      </c>
      <c r="D28" s="23">
        <v>149</v>
      </c>
      <c r="E28" s="23">
        <v>12645</v>
      </c>
      <c r="F28" s="25"/>
      <c r="G28" s="26">
        <v>600</v>
      </c>
      <c r="H28" s="26">
        <v>400</v>
      </c>
      <c r="I28" s="18"/>
      <c r="J28" s="18"/>
      <c r="K28" s="18"/>
      <c r="L28" s="18"/>
      <c r="M28" s="18"/>
      <c r="N28" s="18"/>
      <c r="O28" s="18"/>
      <c r="P28" s="18"/>
      <c r="Q28" s="18"/>
      <c r="R28" s="18"/>
      <c r="S28" s="18"/>
      <c r="T28" s="18"/>
      <c r="U28" s="18"/>
      <c r="V28" s="18"/>
      <c r="W28" s="18"/>
    </row>
    <row r="29" spans="1:23">
      <c r="A29" s="22" t="s">
        <v>66</v>
      </c>
      <c r="B29" s="23">
        <v>14396</v>
      </c>
      <c r="C29" s="23">
        <v>500</v>
      </c>
      <c r="D29" s="23">
        <v>149</v>
      </c>
      <c r="E29" s="23">
        <v>15045</v>
      </c>
      <c r="F29" s="25"/>
      <c r="G29" s="26">
        <v>700</v>
      </c>
      <c r="H29" s="26">
        <v>450</v>
      </c>
      <c r="I29" s="18"/>
      <c r="J29" s="18"/>
      <c r="K29" s="18"/>
      <c r="L29" s="18"/>
      <c r="M29" s="18"/>
      <c r="N29" s="18"/>
      <c r="O29" s="18"/>
      <c r="P29" s="18"/>
      <c r="Q29" s="18"/>
      <c r="R29" s="18"/>
      <c r="S29" s="18"/>
      <c r="T29" s="18"/>
      <c r="U29" s="18"/>
      <c r="V29" s="18"/>
      <c r="W29" s="18"/>
    </row>
    <row r="30" spans="1:23">
      <c r="A30" s="22" t="s">
        <v>67</v>
      </c>
      <c r="B30" s="23">
        <v>10776</v>
      </c>
      <c r="C30" s="23">
        <v>700</v>
      </c>
      <c r="D30" s="23">
        <v>149</v>
      </c>
      <c r="E30" s="23">
        <v>11625</v>
      </c>
      <c r="F30" s="25"/>
      <c r="G30" s="26">
        <v>600</v>
      </c>
      <c r="H30" s="26">
        <v>400</v>
      </c>
      <c r="I30" s="18"/>
      <c r="J30" s="18"/>
      <c r="K30" s="18"/>
      <c r="L30" s="18"/>
      <c r="M30" s="18"/>
      <c r="N30" s="18"/>
      <c r="O30" s="18"/>
      <c r="P30" s="18"/>
      <c r="Q30" s="18"/>
      <c r="R30" s="18"/>
      <c r="S30" s="18"/>
      <c r="T30" s="18"/>
      <c r="U30" s="18"/>
      <c r="V30" s="18"/>
      <c r="W30" s="18"/>
    </row>
    <row r="31" spans="1:23">
      <c r="A31" s="22" t="s">
        <v>68</v>
      </c>
      <c r="B31" s="23">
        <v>12312</v>
      </c>
      <c r="C31" s="23">
        <v>800</v>
      </c>
      <c r="D31" s="23">
        <v>149</v>
      </c>
      <c r="E31" s="23">
        <v>13261</v>
      </c>
      <c r="F31" s="25"/>
      <c r="G31" s="26">
        <v>650</v>
      </c>
      <c r="H31" s="26">
        <v>450</v>
      </c>
      <c r="I31" s="18"/>
      <c r="J31" s="18"/>
      <c r="K31" s="18"/>
      <c r="L31" s="18"/>
      <c r="M31" s="18"/>
      <c r="N31" s="18"/>
      <c r="O31" s="18"/>
      <c r="P31" s="18"/>
      <c r="Q31" s="18"/>
      <c r="R31" s="18"/>
      <c r="S31" s="18"/>
      <c r="T31" s="18"/>
      <c r="U31" s="18"/>
      <c r="V31" s="18"/>
      <c r="W31" s="18"/>
    </row>
    <row r="32" spans="1:23">
      <c r="A32" s="22" t="s">
        <v>69</v>
      </c>
      <c r="B32" s="23">
        <v>13236</v>
      </c>
      <c r="C32" s="23">
        <v>500</v>
      </c>
      <c r="D32" s="23">
        <v>149</v>
      </c>
      <c r="E32" s="23">
        <v>13885</v>
      </c>
      <c r="F32" s="25"/>
      <c r="G32" s="26">
        <v>650</v>
      </c>
      <c r="H32" s="26">
        <v>450</v>
      </c>
      <c r="I32" s="18"/>
      <c r="J32" s="18"/>
      <c r="K32" s="18"/>
      <c r="L32" s="18"/>
      <c r="M32" s="18"/>
      <c r="N32" s="18"/>
      <c r="O32" s="18"/>
      <c r="P32" s="18"/>
      <c r="Q32" s="18"/>
      <c r="R32" s="18"/>
      <c r="S32" s="18"/>
      <c r="T32" s="18"/>
      <c r="U32" s="18"/>
      <c r="V32" s="18"/>
      <c r="W32" s="18"/>
    </row>
    <row r="33" spans="1:23">
      <c r="A33" s="22" t="s">
        <v>70</v>
      </c>
      <c r="B33" s="23">
        <v>16636</v>
      </c>
      <c r="C33" s="23">
        <v>500</v>
      </c>
      <c r="D33" s="23">
        <v>149</v>
      </c>
      <c r="E33" s="23">
        <v>17285</v>
      </c>
      <c r="F33" s="25"/>
      <c r="G33" s="26">
        <v>750</v>
      </c>
      <c r="H33" s="26">
        <v>450</v>
      </c>
      <c r="I33" s="18"/>
      <c r="J33" s="18"/>
      <c r="K33" s="18"/>
      <c r="L33" s="18"/>
      <c r="M33" s="18"/>
      <c r="N33" s="18"/>
      <c r="O33" s="18"/>
      <c r="P33" s="18"/>
      <c r="Q33" s="18"/>
      <c r="R33" s="18"/>
      <c r="S33" s="18"/>
      <c r="T33" s="18"/>
      <c r="U33" s="18"/>
      <c r="V33" s="18"/>
      <c r="W33" s="18"/>
    </row>
    <row r="34" spans="1:23">
      <c r="A34" s="22" t="s">
        <v>92</v>
      </c>
      <c r="B34" s="23">
        <v>5196</v>
      </c>
      <c r="C34" s="23">
        <v>500</v>
      </c>
      <c r="D34" s="23">
        <v>149</v>
      </c>
      <c r="E34" s="23">
        <v>5845</v>
      </c>
      <c r="F34" s="25"/>
      <c r="G34" s="26">
        <v>350</v>
      </c>
      <c r="H34" s="26">
        <v>200</v>
      </c>
      <c r="I34" s="18"/>
      <c r="J34" s="18"/>
      <c r="K34" s="18"/>
      <c r="L34" s="18"/>
      <c r="M34" s="18"/>
      <c r="N34" s="18"/>
      <c r="O34" s="18"/>
      <c r="P34" s="18"/>
      <c r="Q34" s="18"/>
      <c r="R34" s="18"/>
      <c r="S34" s="18"/>
      <c r="T34" s="18"/>
      <c r="U34" s="18"/>
      <c r="V34" s="18"/>
      <c r="W34" s="18"/>
    </row>
    <row r="35" spans="1:23">
      <c r="A35" s="22" t="s">
        <v>93</v>
      </c>
      <c r="B35" s="23">
        <v>6936</v>
      </c>
      <c r="C35" s="23">
        <v>500</v>
      </c>
      <c r="D35" s="23">
        <v>149</v>
      </c>
      <c r="E35" s="23">
        <v>7585</v>
      </c>
      <c r="F35" s="25"/>
      <c r="G35" s="26">
        <v>400</v>
      </c>
      <c r="H35" s="26">
        <v>270</v>
      </c>
      <c r="I35" s="18"/>
      <c r="J35" s="18"/>
      <c r="K35" s="18"/>
      <c r="L35" s="18"/>
      <c r="M35" s="18"/>
      <c r="N35" s="18"/>
      <c r="O35" s="18"/>
      <c r="P35" s="18"/>
      <c r="Q35" s="18"/>
      <c r="R35" s="18"/>
      <c r="S35" s="18"/>
      <c r="T35" s="18"/>
      <c r="U35" s="18"/>
      <c r="V35" s="18"/>
      <c r="W35" s="18"/>
    </row>
    <row r="36" spans="1:23">
      <c r="A36" s="22" t="s">
        <v>94</v>
      </c>
      <c r="B36" s="23">
        <v>4596</v>
      </c>
      <c r="C36" s="23">
        <v>500</v>
      </c>
      <c r="D36" s="23">
        <v>149</v>
      </c>
      <c r="E36" s="23">
        <v>5245</v>
      </c>
      <c r="F36" s="25"/>
      <c r="G36" s="26">
        <v>300</v>
      </c>
      <c r="H36" s="26">
        <v>200</v>
      </c>
      <c r="I36" s="18"/>
      <c r="J36" s="18"/>
      <c r="K36" s="18"/>
      <c r="L36" s="18"/>
      <c r="M36" s="18"/>
      <c r="N36" s="18"/>
      <c r="O36" s="18"/>
      <c r="P36" s="18"/>
      <c r="Q36" s="18"/>
      <c r="R36" s="18"/>
      <c r="S36" s="18"/>
      <c r="T36" s="18"/>
      <c r="U36" s="18"/>
      <c r="V36" s="18"/>
      <c r="W36" s="18"/>
    </row>
    <row r="37" spans="1:23">
      <c r="A37" s="22" t="s">
        <v>98</v>
      </c>
      <c r="B37" s="26">
        <v>8796</v>
      </c>
      <c r="C37" s="26">
        <v>500</v>
      </c>
      <c r="D37" s="26">
        <v>149</v>
      </c>
      <c r="E37" s="26">
        <v>9445</v>
      </c>
      <c r="F37" s="25"/>
      <c r="G37" s="26">
        <v>450</v>
      </c>
      <c r="H37" s="26">
        <v>300</v>
      </c>
      <c r="I37" s="18"/>
      <c r="J37" s="18"/>
      <c r="K37" s="18"/>
      <c r="L37" s="18"/>
      <c r="M37" s="18"/>
      <c r="N37" s="18"/>
      <c r="O37" s="18"/>
      <c r="P37" s="18"/>
      <c r="Q37" s="18"/>
      <c r="R37" s="18"/>
      <c r="S37" s="18"/>
      <c r="T37" s="18"/>
      <c r="U37" s="18"/>
      <c r="V37" s="18"/>
      <c r="W37" s="18"/>
    </row>
    <row r="38" spans="1:23">
      <c r="A38" s="24" t="s">
        <v>153</v>
      </c>
      <c r="B38" s="23">
        <v>1828</v>
      </c>
      <c r="C38" s="23">
        <v>300</v>
      </c>
      <c r="D38" s="23">
        <v>149</v>
      </c>
      <c r="E38" s="23">
        <v>2277</v>
      </c>
      <c r="F38" s="25"/>
      <c r="G38" s="26">
        <v>170</v>
      </c>
      <c r="H38" s="26">
        <v>100</v>
      </c>
      <c r="I38" s="18"/>
      <c r="J38" s="18"/>
      <c r="K38" s="18"/>
      <c r="L38" s="18"/>
      <c r="M38" s="18"/>
      <c r="N38" s="18"/>
      <c r="O38" s="18"/>
      <c r="P38" s="18"/>
      <c r="Q38" s="18"/>
      <c r="R38" s="18"/>
      <c r="S38" s="18"/>
      <c r="T38" s="18"/>
      <c r="U38" s="18"/>
      <c r="V38" s="18"/>
      <c r="W38" s="18"/>
    </row>
    <row r="39" spans="1:23">
      <c r="A39" s="22" t="s">
        <v>154</v>
      </c>
      <c r="B39" s="23">
        <v>1916</v>
      </c>
      <c r="C39" s="23">
        <v>300</v>
      </c>
      <c r="D39" s="23">
        <v>149</v>
      </c>
      <c r="E39" s="23">
        <v>2365</v>
      </c>
      <c r="F39" s="25"/>
      <c r="G39" s="26">
        <v>170</v>
      </c>
      <c r="H39" s="26">
        <v>120</v>
      </c>
      <c r="I39" s="18"/>
      <c r="J39" s="18"/>
      <c r="K39" s="18"/>
      <c r="L39" s="18"/>
      <c r="M39" s="18"/>
      <c r="N39" s="18"/>
      <c r="O39" s="18"/>
      <c r="P39" s="18"/>
      <c r="Q39" s="18"/>
      <c r="R39" s="18"/>
      <c r="S39" s="18"/>
      <c r="T39" s="18"/>
      <c r="U39" s="18"/>
      <c r="V39" s="18"/>
      <c r="W39" s="18"/>
    </row>
    <row r="40" spans="1:23">
      <c r="A40" s="24" t="s">
        <v>99</v>
      </c>
      <c r="B40" s="23">
        <v>2108</v>
      </c>
      <c r="C40" s="23">
        <v>300</v>
      </c>
      <c r="D40" s="23">
        <v>149</v>
      </c>
      <c r="E40" s="23">
        <v>2557</v>
      </c>
      <c r="F40" s="25"/>
      <c r="G40" s="26">
        <v>200</v>
      </c>
      <c r="H40" s="26">
        <v>120</v>
      </c>
      <c r="I40" s="18"/>
      <c r="J40" s="18"/>
      <c r="K40" s="18"/>
      <c r="L40" s="18"/>
      <c r="M40" s="18"/>
      <c r="N40" s="18"/>
      <c r="O40" s="18"/>
      <c r="P40" s="18"/>
      <c r="Q40" s="18"/>
      <c r="R40" s="18"/>
      <c r="S40" s="18"/>
      <c r="T40" s="18"/>
      <c r="U40" s="18"/>
      <c r="V40" s="18"/>
      <c r="W40" s="18"/>
    </row>
    <row r="41" spans="1:23">
      <c r="A41" s="24" t="s">
        <v>155</v>
      </c>
      <c r="B41" s="23">
        <v>3756</v>
      </c>
      <c r="C41" s="23">
        <v>300</v>
      </c>
      <c r="D41" s="23">
        <v>149</v>
      </c>
      <c r="E41" s="23">
        <v>4205</v>
      </c>
      <c r="F41" s="25"/>
      <c r="G41" s="26">
        <v>250</v>
      </c>
      <c r="H41" s="26">
        <v>160</v>
      </c>
      <c r="I41" s="18"/>
      <c r="J41" s="18"/>
      <c r="K41" s="18"/>
      <c r="L41" s="18"/>
      <c r="M41" s="18"/>
      <c r="N41" s="18"/>
      <c r="O41" s="18"/>
      <c r="P41" s="18"/>
      <c r="Q41" s="18"/>
      <c r="R41" s="18"/>
      <c r="S41" s="18"/>
      <c r="T41" s="18"/>
      <c r="U41" s="18"/>
      <c r="V41" s="18"/>
      <c r="W41" s="18"/>
    </row>
    <row r="42" spans="1:23">
      <c r="A42" s="24" t="s">
        <v>100</v>
      </c>
      <c r="B42" s="23">
        <v>3752</v>
      </c>
      <c r="C42" s="23">
        <v>500</v>
      </c>
      <c r="D42" s="23">
        <v>149</v>
      </c>
      <c r="E42" s="23">
        <v>4401</v>
      </c>
      <c r="F42" s="25"/>
      <c r="G42" s="26">
        <v>240</v>
      </c>
      <c r="H42" s="26">
        <v>170</v>
      </c>
      <c r="I42" s="18"/>
      <c r="J42" s="18"/>
      <c r="K42" s="18"/>
      <c r="L42" s="18"/>
      <c r="M42" s="18"/>
      <c r="N42" s="18"/>
      <c r="O42" s="18"/>
      <c r="P42" s="18"/>
      <c r="Q42" s="18"/>
      <c r="R42" s="18"/>
      <c r="S42" s="18"/>
      <c r="T42" s="18"/>
      <c r="U42" s="18"/>
      <c r="V42" s="18"/>
      <c r="W42" s="18"/>
    </row>
    <row r="43" spans="1:23">
      <c r="A43" s="24" t="s">
        <v>101</v>
      </c>
      <c r="B43" s="23">
        <v>3476</v>
      </c>
      <c r="C43" s="23">
        <v>500</v>
      </c>
      <c r="D43" s="23">
        <v>149</v>
      </c>
      <c r="E43" s="23">
        <v>4125</v>
      </c>
      <c r="F43" s="25"/>
      <c r="G43" s="26">
        <v>240</v>
      </c>
      <c r="H43" s="26">
        <v>150</v>
      </c>
      <c r="I43" s="18"/>
      <c r="J43" s="18"/>
      <c r="K43" s="18"/>
      <c r="L43" s="18"/>
      <c r="M43" s="18"/>
      <c r="N43" s="18"/>
      <c r="O43" s="18"/>
      <c r="P43" s="18"/>
      <c r="Q43" s="18"/>
      <c r="R43" s="18"/>
      <c r="S43" s="18"/>
      <c r="T43" s="18"/>
      <c r="U43" s="18"/>
      <c r="V43" s="18"/>
      <c r="W43" s="18"/>
    </row>
    <row r="44" spans="1:23">
      <c r="A44" s="22" t="s">
        <v>107</v>
      </c>
      <c r="B44" s="23">
        <v>5388</v>
      </c>
      <c r="C44" s="23">
        <v>500</v>
      </c>
      <c r="D44" s="23">
        <v>149</v>
      </c>
      <c r="E44" s="23">
        <v>6037</v>
      </c>
      <c r="F44" s="25"/>
      <c r="G44" s="26">
        <v>350</v>
      </c>
      <c r="H44" s="26">
        <v>240</v>
      </c>
      <c r="I44" s="18"/>
      <c r="J44" s="18"/>
      <c r="K44" s="18"/>
      <c r="L44" s="18"/>
      <c r="M44" s="18"/>
      <c r="N44" s="18"/>
      <c r="O44" s="18"/>
      <c r="P44" s="18"/>
      <c r="Q44" s="18"/>
      <c r="R44" s="18"/>
      <c r="S44" s="18"/>
      <c r="T44" s="18"/>
      <c r="U44" s="18"/>
      <c r="V44" s="18"/>
      <c r="W44" s="18"/>
    </row>
    <row r="45" spans="1:23">
      <c r="A45" s="22" t="s">
        <v>108</v>
      </c>
      <c r="B45" s="23">
        <v>6988</v>
      </c>
      <c r="C45" s="23">
        <v>500</v>
      </c>
      <c r="D45" s="23">
        <v>149</v>
      </c>
      <c r="E45" s="23">
        <v>7637</v>
      </c>
      <c r="F45" s="22"/>
      <c r="G45" s="23">
        <v>400</v>
      </c>
      <c r="H45" s="23">
        <v>250</v>
      </c>
      <c r="I45" s="18"/>
      <c r="J45" s="18"/>
      <c r="K45" s="18"/>
      <c r="L45" s="18"/>
      <c r="M45" s="18"/>
      <c r="N45" s="18"/>
      <c r="O45" s="18"/>
      <c r="P45" s="18"/>
      <c r="Q45" s="18"/>
      <c r="R45" s="18"/>
      <c r="S45" s="18"/>
      <c r="T45" s="18"/>
      <c r="U45" s="18"/>
      <c r="V45" s="18"/>
      <c r="W45" s="18"/>
    </row>
    <row r="46" spans="1:23">
      <c r="A46" s="22" t="s">
        <v>156</v>
      </c>
      <c r="B46" s="23">
        <v>2316</v>
      </c>
      <c r="C46" s="23">
        <v>300</v>
      </c>
      <c r="D46" s="23">
        <v>149</v>
      </c>
      <c r="E46" s="23">
        <v>2765</v>
      </c>
      <c r="F46" s="25"/>
      <c r="G46" s="26">
        <v>170</v>
      </c>
      <c r="H46" s="26">
        <v>120</v>
      </c>
      <c r="I46" s="18"/>
      <c r="J46" s="18"/>
      <c r="K46" s="18"/>
      <c r="L46" s="18"/>
      <c r="M46" s="18"/>
      <c r="N46" s="18"/>
      <c r="O46" s="18"/>
      <c r="P46" s="18"/>
      <c r="Q46" s="18"/>
      <c r="R46" s="18"/>
      <c r="S46" s="18"/>
      <c r="T46" s="18"/>
      <c r="U46" s="18"/>
      <c r="V46" s="18"/>
      <c r="W46" s="18"/>
    </row>
    <row r="47" spans="1:23">
      <c r="A47" s="22" t="s">
        <v>157</v>
      </c>
      <c r="B47" s="23">
        <v>2780</v>
      </c>
      <c r="C47" s="23">
        <v>500</v>
      </c>
      <c r="D47" s="23">
        <v>149</v>
      </c>
      <c r="E47" s="23">
        <v>3429</v>
      </c>
      <c r="F47" s="25"/>
      <c r="G47" s="26">
        <v>200</v>
      </c>
      <c r="H47" s="26">
        <v>150</v>
      </c>
      <c r="I47" s="18"/>
      <c r="J47" s="18"/>
      <c r="K47" s="18"/>
      <c r="L47" s="18"/>
      <c r="M47" s="18"/>
      <c r="N47" s="18"/>
      <c r="O47" s="18"/>
      <c r="P47" s="18"/>
      <c r="Q47" s="18"/>
      <c r="R47" s="18"/>
      <c r="S47" s="18"/>
      <c r="T47" s="18"/>
      <c r="U47" s="18"/>
      <c r="V47" s="18"/>
      <c r="W47" s="18"/>
    </row>
    <row r="48" spans="1:23">
      <c r="A48" s="25" t="s">
        <v>120</v>
      </c>
      <c r="B48" s="26">
        <v>7988</v>
      </c>
      <c r="C48" s="26">
        <v>500</v>
      </c>
      <c r="D48" s="26">
        <v>149</v>
      </c>
      <c r="E48" s="26">
        <v>8637</v>
      </c>
      <c r="F48" s="25"/>
      <c r="G48" s="26">
        <v>450</v>
      </c>
      <c r="H48" s="26">
        <v>300</v>
      </c>
      <c r="I48" s="18"/>
      <c r="J48" s="18"/>
      <c r="K48" s="18"/>
      <c r="L48" s="18"/>
      <c r="M48" s="18"/>
      <c r="N48" s="18"/>
      <c r="O48" s="18"/>
      <c r="P48" s="18"/>
      <c r="Q48" s="18"/>
      <c r="R48" s="18"/>
      <c r="S48" s="18"/>
      <c r="T48" s="18"/>
      <c r="U48" s="18"/>
      <c r="V48" s="18"/>
      <c r="W48" s="18"/>
    </row>
    <row r="49" spans="1:23">
      <c r="A49" s="22" t="s">
        <v>129</v>
      </c>
      <c r="B49" s="23">
        <v>6076</v>
      </c>
      <c r="C49" s="23">
        <v>500</v>
      </c>
      <c r="D49" s="23">
        <v>149</v>
      </c>
      <c r="E49" s="23">
        <v>6725</v>
      </c>
      <c r="F49" s="25"/>
      <c r="G49" s="26">
        <v>350</v>
      </c>
      <c r="H49" s="26">
        <v>250</v>
      </c>
      <c r="I49" s="18"/>
      <c r="J49" s="18"/>
      <c r="K49" s="18"/>
      <c r="L49" s="18"/>
      <c r="M49" s="18"/>
      <c r="N49" s="18"/>
      <c r="O49" s="18"/>
      <c r="P49" s="18"/>
      <c r="Q49" s="18"/>
      <c r="R49" s="18"/>
      <c r="S49" s="18"/>
      <c r="T49" s="18"/>
      <c r="U49" s="18"/>
      <c r="V49" s="18"/>
      <c r="W49" s="18"/>
    </row>
    <row r="50" spans="1:23">
      <c r="A50" s="24" t="s">
        <v>130</v>
      </c>
      <c r="B50" s="23">
        <v>4396</v>
      </c>
      <c r="C50" s="23">
        <v>500</v>
      </c>
      <c r="D50" s="23">
        <v>149</v>
      </c>
      <c r="E50" s="23">
        <v>5045</v>
      </c>
      <c r="F50" s="25"/>
      <c r="G50" s="26">
        <v>270</v>
      </c>
      <c r="H50" s="26">
        <v>160</v>
      </c>
      <c r="I50" s="18"/>
      <c r="J50" s="18"/>
      <c r="K50" s="18"/>
      <c r="L50" s="18"/>
      <c r="M50" s="18"/>
      <c r="N50" s="18"/>
      <c r="O50" s="18"/>
      <c r="P50" s="18"/>
      <c r="Q50" s="18"/>
      <c r="R50" s="18"/>
      <c r="S50" s="18"/>
      <c r="T50" s="18"/>
      <c r="U50" s="18"/>
      <c r="V50" s="18"/>
      <c r="W50" s="18"/>
    </row>
    <row r="51" spans="1:23">
      <c r="A51" s="24" t="s">
        <v>131</v>
      </c>
      <c r="B51" s="23">
        <v>8856</v>
      </c>
      <c r="C51" s="23">
        <v>600</v>
      </c>
      <c r="D51" s="23">
        <v>149</v>
      </c>
      <c r="E51" s="23">
        <v>9605</v>
      </c>
      <c r="F51" s="25"/>
      <c r="G51" s="26">
        <v>500</v>
      </c>
      <c r="H51" s="26">
        <v>350</v>
      </c>
      <c r="I51" s="18"/>
      <c r="J51" s="18"/>
      <c r="K51" s="18"/>
      <c r="L51" s="18"/>
      <c r="M51" s="18"/>
      <c r="N51" s="18"/>
      <c r="O51" s="18"/>
      <c r="P51" s="18"/>
      <c r="Q51" s="18"/>
      <c r="R51" s="18"/>
      <c r="S51" s="18"/>
      <c r="T51" s="18"/>
      <c r="U51" s="18"/>
      <c r="V51" s="18"/>
      <c r="W51" s="18"/>
    </row>
    <row r="52" spans="1:23">
      <c r="A52" s="22" t="s">
        <v>132</v>
      </c>
      <c r="B52" s="23">
        <v>6296</v>
      </c>
      <c r="C52" s="23">
        <v>500</v>
      </c>
      <c r="D52" s="23">
        <v>149</v>
      </c>
      <c r="E52" s="23">
        <v>6945</v>
      </c>
      <c r="F52" s="25"/>
      <c r="G52" s="26">
        <v>400</v>
      </c>
      <c r="H52" s="26">
        <v>250</v>
      </c>
      <c r="I52" s="18"/>
      <c r="J52" s="18"/>
      <c r="K52" s="18"/>
      <c r="L52" s="18"/>
      <c r="M52" s="18"/>
      <c r="N52" s="18"/>
      <c r="O52" s="18"/>
      <c r="P52" s="18"/>
      <c r="Q52" s="18"/>
      <c r="R52" s="18"/>
      <c r="S52" s="18"/>
      <c r="T52" s="18"/>
      <c r="U52" s="18"/>
      <c r="V52" s="18"/>
      <c r="W52" s="18"/>
    </row>
    <row r="53" spans="1:23">
      <c r="A53" s="22" t="s">
        <v>133</v>
      </c>
      <c r="B53" s="23">
        <v>7876</v>
      </c>
      <c r="C53" s="23">
        <v>500</v>
      </c>
      <c r="D53" s="23">
        <v>149</v>
      </c>
      <c r="E53" s="23">
        <v>8525</v>
      </c>
      <c r="F53" s="25"/>
      <c r="G53" s="26">
        <v>450</v>
      </c>
      <c r="H53" s="26">
        <v>300</v>
      </c>
      <c r="I53" s="18"/>
      <c r="J53" s="18"/>
      <c r="K53" s="18"/>
      <c r="L53" s="18"/>
      <c r="M53" s="18"/>
      <c r="N53" s="18"/>
      <c r="O53" s="18"/>
      <c r="P53" s="18"/>
      <c r="Q53" s="18"/>
      <c r="R53" s="18"/>
      <c r="S53" s="18"/>
      <c r="T53" s="18"/>
      <c r="U53" s="18"/>
      <c r="V53" s="18"/>
      <c r="W53" s="18"/>
    </row>
    <row r="54" spans="1:23">
      <c r="A54" s="24" t="s">
        <v>134</v>
      </c>
      <c r="B54" s="23">
        <v>5876</v>
      </c>
      <c r="C54" s="23">
        <v>500</v>
      </c>
      <c r="D54" s="23">
        <v>149</v>
      </c>
      <c r="E54" s="23">
        <v>6525</v>
      </c>
      <c r="F54" s="25"/>
      <c r="G54" s="26">
        <v>350</v>
      </c>
      <c r="H54" s="26">
        <v>250</v>
      </c>
      <c r="I54" s="18"/>
      <c r="J54" s="18"/>
      <c r="K54" s="18"/>
      <c r="L54" s="18"/>
      <c r="M54" s="18"/>
      <c r="N54" s="18"/>
      <c r="O54" s="18"/>
      <c r="P54" s="18"/>
      <c r="Q54" s="18"/>
      <c r="R54" s="18"/>
      <c r="S54" s="18"/>
      <c r="T54" s="18"/>
      <c r="U54" s="18"/>
      <c r="V54" s="18"/>
      <c r="W54" s="18"/>
    </row>
    <row r="55" spans="1:23">
      <c r="A55" s="24" t="s">
        <v>135</v>
      </c>
      <c r="B55" s="23">
        <v>9096</v>
      </c>
      <c r="C55" s="23">
        <v>700</v>
      </c>
      <c r="D55" s="23">
        <v>149</v>
      </c>
      <c r="E55" s="23">
        <v>9945</v>
      </c>
      <c r="F55" s="25"/>
      <c r="G55" s="26">
        <v>500</v>
      </c>
      <c r="H55" s="26">
        <v>350</v>
      </c>
      <c r="I55" s="18"/>
      <c r="J55" s="18"/>
      <c r="K55" s="18"/>
      <c r="L55" s="18"/>
      <c r="M55" s="18"/>
      <c r="N55" s="18"/>
      <c r="O55" s="18"/>
      <c r="P55" s="18"/>
      <c r="Q55" s="18"/>
      <c r="R55" s="18"/>
      <c r="S55" s="18"/>
      <c r="T55" s="18"/>
      <c r="U55" s="18"/>
      <c r="V55" s="18"/>
      <c r="W55" s="18"/>
    </row>
    <row r="56" spans="1:23">
      <c r="A56" s="24" t="s">
        <v>136</v>
      </c>
      <c r="B56" s="23">
        <v>9956</v>
      </c>
      <c r="C56" s="23">
        <v>500</v>
      </c>
      <c r="D56" s="23">
        <v>149</v>
      </c>
      <c r="E56" s="23">
        <v>10605</v>
      </c>
      <c r="F56" s="25"/>
      <c r="G56" s="26">
        <v>550</v>
      </c>
      <c r="H56" s="26">
        <v>350</v>
      </c>
      <c r="I56" s="18"/>
      <c r="J56" s="18"/>
      <c r="K56" s="18"/>
      <c r="L56" s="18"/>
      <c r="M56" s="18"/>
      <c r="N56" s="18"/>
      <c r="O56" s="18"/>
      <c r="P56" s="18"/>
      <c r="Q56" s="18"/>
      <c r="R56" s="18"/>
      <c r="S56" s="18"/>
      <c r="T56" s="18"/>
      <c r="U56" s="18"/>
      <c r="V56" s="18"/>
      <c r="W56" s="18"/>
    </row>
    <row r="57" spans="1:23">
      <c r="A57" s="24" t="s">
        <v>137</v>
      </c>
      <c r="B57" s="23">
        <v>7976</v>
      </c>
      <c r="C57" s="23">
        <v>500</v>
      </c>
      <c r="D57" s="23">
        <v>149</v>
      </c>
      <c r="E57" s="23">
        <v>8625</v>
      </c>
      <c r="F57" s="25"/>
      <c r="G57" s="26">
        <v>450</v>
      </c>
      <c r="H57" s="26">
        <v>300</v>
      </c>
      <c r="I57" s="18"/>
      <c r="J57" s="18"/>
      <c r="K57" s="18"/>
      <c r="L57" s="18"/>
      <c r="M57" s="18"/>
      <c r="N57" s="18"/>
      <c r="O57" s="18"/>
      <c r="P57" s="18"/>
      <c r="Q57" s="18"/>
      <c r="R57" s="18"/>
      <c r="S57" s="18"/>
      <c r="T57" s="18"/>
      <c r="U57" s="18"/>
      <c r="V57" s="18"/>
      <c r="W57" s="18"/>
    </row>
    <row r="58" spans="1:23">
      <c r="A58" s="24" t="s">
        <v>138</v>
      </c>
      <c r="B58" s="23">
        <v>8796</v>
      </c>
      <c r="C58" s="23">
        <v>700</v>
      </c>
      <c r="D58" s="23">
        <v>149</v>
      </c>
      <c r="E58" s="23">
        <v>9645</v>
      </c>
      <c r="F58" s="25"/>
      <c r="G58" s="26">
        <v>500</v>
      </c>
      <c r="H58" s="26">
        <v>350</v>
      </c>
    </row>
    <row r="59" spans="1:23">
      <c r="A59" s="24" t="s">
        <v>139</v>
      </c>
      <c r="B59" s="23">
        <v>11796</v>
      </c>
      <c r="C59" s="23">
        <v>500</v>
      </c>
      <c r="D59" s="23">
        <v>149</v>
      </c>
      <c r="E59" s="23">
        <v>12445</v>
      </c>
      <c r="F59" s="25"/>
      <c r="G59" s="26">
        <v>600</v>
      </c>
      <c r="H59" s="26">
        <v>400</v>
      </c>
    </row>
    <row r="60" spans="1:23">
      <c r="A60" s="24" t="s">
        <v>140</v>
      </c>
      <c r="B60" s="23">
        <v>13876</v>
      </c>
      <c r="C60" s="23">
        <v>500</v>
      </c>
      <c r="D60" s="23">
        <v>149</v>
      </c>
      <c r="E60" s="23">
        <v>14525</v>
      </c>
      <c r="F60" s="25"/>
      <c r="G60" s="26">
        <v>700</v>
      </c>
      <c r="H60" s="26">
        <v>450</v>
      </c>
    </row>
    <row r="61" spans="1:23">
      <c r="A61" s="24" t="s">
        <v>141</v>
      </c>
      <c r="B61" s="23">
        <v>11196</v>
      </c>
      <c r="C61" s="23">
        <v>500</v>
      </c>
      <c r="D61" s="23">
        <v>149</v>
      </c>
      <c r="E61" s="23">
        <v>11845</v>
      </c>
      <c r="F61" s="25"/>
      <c r="G61" s="26">
        <v>600</v>
      </c>
      <c r="H61" s="26">
        <v>400</v>
      </c>
    </row>
    <row r="62" spans="1:23">
      <c r="A62" s="22" t="s">
        <v>142</v>
      </c>
      <c r="B62" s="23">
        <v>2392</v>
      </c>
      <c r="C62" s="23">
        <v>350</v>
      </c>
      <c r="D62" s="23">
        <v>149</v>
      </c>
      <c r="E62" s="23">
        <v>2891</v>
      </c>
      <c r="F62" s="25"/>
      <c r="G62" s="26">
        <v>160</v>
      </c>
      <c r="H62" s="26">
        <v>160</v>
      </c>
    </row>
    <row r="63" spans="1:23">
      <c r="A63" s="24" t="s">
        <v>143</v>
      </c>
      <c r="B63" s="23">
        <v>4340</v>
      </c>
      <c r="C63" s="23">
        <v>500</v>
      </c>
      <c r="D63" s="23">
        <v>149</v>
      </c>
      <c r="E63" s="23">
        <v>4989</v>
      </c>
      <c r="F63" s="25"/>
      <c r="G63" s="26">
        <v>300</v>
      </c>
      <c r="H63" s="26">
        <v>160</v>
      </c>
    </row>
    <row r="64" spans="1:23">
      <c r="A64" s="24" t="s">
        <v>144</v>
      </c>
      <c r="B64" s="23">
        <v>3508</v>
      </c>
      <c r="C64" s="23">
        <v>500</v>
      </c>
      <c r="D64" s="23">
        <v>149</v>
      </c>
      <c r="E64" s="23">
        <v>4157</v>
      </c>
      <c r="F64" s="25"/>
      <c r="G64" s="26">
        <v>250</v>
      </c>
      <c r="H64" s="26">
        <v>160</v>
      </c>
    </row>
    <row r="65" spans="1:8">
      <c r="A65" s="22" t="s">
        <v>146</v>
      </c>
      <c r="B65" s="22">
        <v>11916</v>
      </c>
      <c r="C65" s="22">
        <v>500</v>
      </c>
      <c r="D65" s="22">
        <v>149</v>
      </c>
      <c r="E65" s="22">
        <v>12565</v>
      </c>
      <c r="F65" s="22"/>
      <c r="G65" s="22">
        <v>600</v>
      </c>
      <c r="H65" s="23">
        <v>400</v>
      </c>
    </row>
    <row r="66" spans="1:8">
      <c r="A66" s="22" t="s">
        <v>158</v>
      </c>
      <c r="B66" s="23">
        <v>1800</v>
      </c>
      <c r="C66" s="22" t="s">
        <v>151</v>
      </c>
      <c r="D66" s="22" t="s">
        <v>151</v>
      </c>
      <c r="E66" s="23">
        <v>1800</v>
      </c>
      <c r="F66" s="25"/>
      <c r="G66" s="26">
        <v>120</v>
      </c>
      <c r="H66" s="26">
        <v>80</v>
      </c>
    </row>
  </sheetData>
  <sheetProtection selectLockedCells="1" selectUnlockedCells="1"/>
  <autoFilter ref="A1:F45" xr:uid="{BDFAAC37-990C-4D65-BC0F-99EFB93E1B27}"/>
  <sortState xmlns:xlrd2="http://schemas.microsoft.com/office/spreadsheetml/2017/richdata2" ref="A2:H66">
    <sortCondition ref="A2:A66"/>
  </sortState>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3F41C2-3A63-4B4D-922B-A0F900D5A0E6}">
  <sheetPr codeName="Sheet3"/>
  <dimension ref="A1:I50"/>
  <sheetViews>
    <sheetView workbookViewId="0">
      <selection activeCell="M29" sqref="M29"/>
    </sheetView>
  </sheetViews>
  <sheetFormatPr defaultColWidth="8.875" defaultRowHeight="14.25"/>
  <cols>
    <col min="1" max="1" width="38.125" bestFit="1" customWidth="1"/>
  </cols>
  <sheetData>
    <row r="1" spans="1:9" ht="15">
      <c r="A1" s="9" t="s">
        <v>1</v>
      </c>
      <c r="B1" s="10" t="s">
        <v>2</v>
      </c>
      <c r="C1" s="11" t="s">
        <v>159</v>
      </c>
      <c r="D1" s="11" t="s">
        <v>160</v>
      </c>
      <c r="E1" s="12" t="s">
        <v>161</v>
      </c>
      <c r="F1" s="13" t="s">
        <v>162</v>
      </c>
      <c r="G1" s="13" t="s">
        <v>7</v>
      </c>
      <c r="H1" s="13" t="s">
        <v>8</v>
      </c>
      <c r="I1" s="1"/>
    </row>
    <row r="2" spans="1:9" s="1" customFormat="1" ht="15">
      <c r="A2" s="4" t="s">
        <v>163</v>
      </c>
      <c r="B2" s="3">
        <v>10796</v>
      </c>
      <c r="C2" s="3">
        <v>700</v>
      </c>
      <c r="D2" s="3">
        <v>149</v>
      </c>
      <c r="E2" s="5">
        <f t="shared" ref="E2:E50" si="0">B2+C2+D2</f>
        <v>11645</v>
      </c>
      <c r="F2" s="14">
        <f t="shared" ref="F2:F50" si="1">(E2/B2)-1</f>
        <v>7.8640237124861123E-2</v>
      </c>
      <c r="G2" s="16"/>
      <c r="H2" s="16"/>
      <c r="I2" s="1" t="s">
        <v>164</v>
      </c>
    </row>
    <row r="3" spans="1:9" s="1" customFormat="1" ht="15">
      <c r="A3" s="4" t="s">
        <v>165</v>
      </c>
      <c r="B3" s="3">
        <v>12076</v>
      </c>
      <c r="C3" s="3">
        <v>800</v>
      </c>
      <c r="D3" s="3">
        <v>149</v>
      </c>
      <c r="E3" s="5">
        <f t="shared" si="0"/>
        <v>13025</v>
      </c>
      <c r="F3" s="14">
        <f t="shared" si="1"/>
        <v>7.858562437893335E-2</v>
      </c>
      <c r="G3" s="16"/>
      <c r="H3" s="16"/>
      <c r="I3" s="1" t="s">
        <v>164</v>
      </c>
    </row>
    <row r="4" spans="1:9" s="1" customFormat="1" ht="15">
      <c r="A4" s="4" t="s">
        <v>166</v>
      </c>
      <c r="B4" s="3">
        <v>13196</v>
      </c>
      <c r="C4" s="3">
        <v>900</v>
      </c>
      <c r="D4" s="3">
        <v>149</v>
      </c>
      <c r="E4" s="5">
        <f t="shared" si="0"/>
        <v>14245</v>
      </c>
      <c r="F4" s="14">
        <f t="shared" si="1"/>
        <v>7.9493785995756294E-2</v>
      </c>
      <c r="G4" s="16"/>
      <c r="H4" s="16"/>
      <c r="I4" s="1" t="s">
        <v>164</v>
      </c>
    </row>
    <row r="5" spans="1:9" s="1" customFormat="1" ht="15">
      <c r="A5" s="4" t="s">
        <v>167</v>
      </c>
      <c r="B5" s="3">
        <v>10796</v>
      </c>
      <c r="C5" s="3">
        <v>700</v>
      </c>
      <c r="D5" s="3">
        <v>149</v>
      </c>
      <c r="E5" s="5">
        <f t="shared" si="0"/>
        <v>11645</v>
      </c>
      <c r="F5" s="14">
        <f t="shared" si="1"/>
        <v>7.8640237124861123E-2</v>
      </c>
      <c r="G5" s="16"/>
      <c r="H5" s="16"/>
      <c r="I5" s="1" t="s">
        <v>164</v>
      </c>
    </row>
    <row r="6" spans="1:9" s="1" customFormat="1" ht="15">
      <c r="A6" s="4" t="s">
        <v>168</v>
      </c>
      <c r="B6" s="3">
        <v>13196</v>
      </c>
      <c r="C6" s="3">
        <v>900</v>
      </c>
      <c r="D6" s="3">
        <v>149</v>
      </c>
      <c r="E6" s="5">
        <f t="shared" si="0"/>
        <v>14245</v>
      </c>
      <c r="F6" s="14">
        <f t="shared" si="1"/>
        <v>7.9493785995756294E-2</v>
      </c>
      <c r="G6" s="16"/>
      <c r="H6" s="16"/>
      <c r="I6" s="1" t="s">
        <v>164</v>
      </c>
    </row>
    <row r="7" spans="1:9" s="1" customFormat="1" ht="15">
      <c r="A7" s="4" t="s">
        <v>169</v>
      </c>
      <c r="B7" s="3">
        <v>9996</v>
      </c>
      <c r="C7" s="3">
        <v>700</v>
      </c>
      <c r="D7" s="3">
        <v>149</v>
      </c>
      <c r="E7" s="5">
        <f t="shared" si="0"/>
        <v>10845</v>
      </c>
      <c r="F7" s="14">
        <f t="shared" si="1"/>
        <v>8.4933973589435885E-2</v>
      </c>
      <c r="G7" s="16"/>
      <c r="H7" s="16"/>
      <c r="I7" s="1" t="s">
        <v>164</v>
      </c>
    </row>
    <row r="8" spans="1:9" s="1" customFormat="1" ht="15">
      <c r="A8" s="4" t="s">
        <v>170</v>
      </c>
      <c r="B8" s="3">
        <v>11996</v>
      </c>
      <c r="C8" s="3">
        <v>800</v>
      </c>
      <c r="D8" s="3">
        <v>149</v>
      </c>
      <c r="E8" s="5">
        <f t="shared" si="0"/>
        <v>12945</v>
      </c>
      <c r="F8" s="14">
        <f t="shared" si="1"/>
        <v>7.9109703234411466E-2</v>
      </c>
      <c r="G8" s="16"/>
      <c r="H8" s="16"/>
      <c r="I8" s="1" t="s">
        <v>164</v>
      </c>
    </row>
    <row r="9" spans="1:9" s="1" customFormat="1" ht="15">
      <c r="A9" s="4" t="s">
        <v>171</v>
      </c>
      <c r="B9" s="3">
        <v>14396</v>
      </c>
      <c r="C9" s="3">
        <v>450</v>
      </c>
      <c r="D9" s="3">
        <v>149</v>
      </c>
      <c r="E9" s="5">
        <f t="shared" si="0"/>
        <v>14995</v>
      </c>
      <c r="F9" s="14">
        <f t="shared" si="1"/>
        <v>4.1608780216726871E-2</v>
      </c>
      <c r="G9" s="16"/>
      <c r="H9" s="16"/>
      <c r="I9" s="1" t="s">
        <v>164</v>
      </c>
    </row>
    <row r="10" spans="1:9" s="1" customFormat="1" ht="15">
      <c r="A10" s="4" t="s">
        <v>172</v>
      </c>
      <c r="B10" s="3">
        <v>18396</v>
      </c>
      <c r="C10" s="3">
        <v>400</v>
      </c>
      <c r="D10" s="3">
        <v>149</v>
      </c>
      <c r="E10" s="5">
        <f t="shared" si="0"/>
        <v>18945</v>
      </c>
      <c r="F10" s="14">
        <f t="shared" si="1"/>
        <v>2.9843444227005911E-2</v>
      </c>
      <c r="G10" s="16"/>
      <c r="H10" s="16"/>
      <c r="I10" s="1" t="s">
        <v>164</v>
      </c>
    </row>
    <row r="11" spans="1:9" s="1" customFormat="1" ht="15">
      <c r="A11" s="4" t="s">
        <v>173</v>
      </c>
      <c r="B11" s="3">
        <v>15436</v>
      </c>
      <c r="C11" s="3">
        <v>600</v>
      </c>
      <c r="D11" s="3">
        <v>149</v>
      </c>
      <c r="E11" s="5">
        <f t="shared" si="0"/>
        <v>16185</v>
      </c>
      <c r="F11" s="14">
        <f t="shared" si="1"/>
        <v>4.8522933402435964E-2</v>
      </c>
      <c r="G11" s="16"/>
      <c r="H11" s="16"/>
      <c r="I11" s="1" t="s">
        <v>164</v>
      </c>
    </row>
    <row r="12" spans="1:9" s="1" customFormat="1" ht="15">
      <c r="A12" s="4" t="s">
        <v>174</v>
      </c>
      <c r="B12" s="3">
        <v>19196</v>
      </c>
      <c r="C12" s="3">
        <v>500</v>
      </c>
      <c r="D12" s="3">
        <v>149</v>
      </c>
      <c r="E12" s="5">
        <f t="shared" si="0"/>
        <v>19845</v>
      </c>
      <c r="F12" s="14">
        <f t="shared" si="1"/>
        <v>3.380912690143778E-2</v>
      </c>
      <c r="G12" s="16"/>
      <c r="H12" s="16"/>
      <c r="I12" s="1" t="s">
        <v>164</v>
      </c>
    </row>
    <row r="13" spans="1:9" s="1" customFormat="1" ht="15">
      <c r="A13" s="4" t="s">
        <v>175</v>
      </c>
      <c r="B13" s="3">
        <v>16636</v>
      </c>
      <c r="C13" s="3">
        <v>500</v>
      </c>
      <c r="D13" s="3">
        <v>149</v>
      </c>
      <c r="E13" s="5">
        <f t="shared" si="0"/>
        <v>17285</v>
      </c>
      <c r="F13" s="14">
        <f t="shared" si="1"/>
        <v>3.9011781678288004E-2</v>
      </c>
      <c r="G13" s="16"/>
      <c r="H13" s="16"/>
      <c r="I13" s="1" t="s">
        <v>164</v>
      </c>
    </row>
    <row r="14" spans="1:9" s="1" customFormat="1" ht="15">
      <c r="A14" s="4" t="s">
        <v>176</v>
      </c>
      <c r="B14" s="3">
        <v>1876</v>
      </c>
      <c r="C14" s="3">
        <v>300</v>
      </c>
      <c r="D14" s="3">
        <v>149</v>
      </c>
      <c r="E14" s="5">
        <f t="shared" si="0"/>
        <v>2325</v>
      </c>
      <c r="F14" s="14">
        <f t="shared" si="1"/>
        <v>0.23933901918976552</v>
      </c>
      <c r="G14" s="16"/>
      <c r="H14" s="16"/>
      <c r="I14" s="1" t="s">
        <v>164</v>
      </c>
    </row>
    <row r="15" spans="1:9" s="1" customFormat="1" ht="15">
      <c r="A15" s="4" t="s">
        <v>177</v>
      </c>
      <c r="B15" s="3">
        <v>1820</v>
      </c>
      <c r="C15" s="3">
        <v>300</v>
      </c>
      <c r="D15" s="3">
        <v>149</v>
      </c>
      <c r="E15" s="5">
        <f t="shared" si="0"/>
        <v>2269</v>
      </c>
      <c r="F15" s="14">
        <f t="shared" si="1"/>
        <v>0.24670329670329672</v>
      </c>
      <c r="G15" s="16"/>
      <c r="H15" s="16"/>
      <c r="I15" s="1" t="s">
        <v>164</v>
      </c>
    </row>
    <row r="16" spans="1:9" s="1" customFormat="1" ht="15">
      <c r="A16" s="4" t="s">
        <v>178</v>
      </c>
      <c r="B16" s="3">
        <v>1988</v>
      </c>
      <c r="C16" s="3">
        <v>300</v>
      </c>
      <c r="D16" s="3">
        <v>149</v>
      </c>
      <c r="E16" s="5">
        <f t="shared" si="0"/>
        <v>2437</v>
      </c>
      <c r="F16" s="14">
        <f t="shared" si="1"/>
        <v>0.22585513078470831</v>
      </c>
      <c r="G16" s="16"/>
      <c r="H16" s="16"/>
      <c r="I16" s="1" t="s">
        <v>164</v>
      </c>
    </row>
    <row r="17" spans="1:9" s="1" customFormat="1" ht="15">
      <c r="A17" s="4" t="s">
        <v>104</v>
      </c>
      <c r="B17" s="3">
        <v>2228</v>
      </c>
      <c r="C17" s="3">
        <v>300</v>
      </c>
      <c r="D17" s="3">
        <v>149</v>
      </c>
      <c r="E17" s="5">
        <f t="shared" si="0"/>
        <v>2677</v>
      </c>
      <c r="F17" s="14">
        <f t="shared" si="1"/>
        <v>0.20152603231597843</v>
      </c>
      <c r="G17" s="16"/>
      <c r="H17" s="16"/>
      <c r="I17" s="1" t="s">
        <v>164</v>
      </c>
    </row>
    <row r="18" spans="1:9" s="1" customFormat="1" ht="15">
      <c r="A18" s="4" t="s">
        <v>179</v>
      </c>
      <c r="B18" s="3">
        <v>2364</v>
      </c>
      <c r="C18" s="3">
        <v>300</v>
      </c>
      <c r="D18" s="3">
        <v>149</v>
      </c>
      <c r="E18" s="5">
        <f t="shared" si="0"/>
        <v>2813</v>
      </c>
      <c r="F18" s="14">
        <f t="shared" si="1"/>
        <v>0.18993231810490685</v>
      </c>
      <c r="G18" s="16"/>
      <c r="H18" s="16"/>
      <c r="I18" s="1" t="s">
        <v>164</v>
      </c>
    </row>
    <row r="19" spans="1:9" s="1" customFormat="1" ht="15">
      <c r="A19" s="4" t="s">
        <v>180</v>
      </c>
      <c r="B19" s="3">
        <v>2736</v>
      </c>
      <c r="C19" s="3">
        <v>500</v>
      </c>
      <c r="D19" s="3">
        <v>149</v>
      </c>
      <c r="E19" s="5">
        <f t="shared" si="0"/>
        <v>3385</v>
      </c>
      <c r="F19" s="14">
        <f t="shared" si="1"/>
        <v>0.23720760233918137</v>
      </c>
      <c r="G19" s="16"/>
      <c r="H19" s="16"/>
      <c r="I19" s="1" t="s">
        <v>164</v>
      </c>
    </row>
    <row r="20" spans="1:9" s="1" customFormat="1" ht="15">
      <c r="A20" s="4" t="s">
        <v>181</v>
      </c>
      <c r="B20" s="3">
        <v>10516</v>
      </c>
      <c r="C20" s="3">
        <v>500</v>
      </c>
      <c r="D20" s="3">
        <v>149</v>
      </c>
      <c r="E20" s="5">
        <f t="shared" si="0"/>
        <v>11165</v>
      </c>
      <c r="F20" s="14">
        <f t="shared" si="1"/>
        <v>6.1715481171548126E-2</v>
      </c>
      <c r="G20" s="16"/>
      <c r="H20" s="16"/>
      <c r="I20" s="1" t="s">
        <v>164</v>
      </c>
    </row>
    <row r="21" spans="1:9" s="1" customFormat="1" ht="15">
      <c r="A21" s="4" t="s">
        <v>182</v>
      </c>
      <c r="B21" s="3">
        <v>12956</v>
      </c>
      <c r="C21" s="3">
        <v>500</v>
      </c>
      <c r="D21" s="3">
        <v>149</v>
      </c>
      <c r="E21" s="5">
        <f t="shared" si="0"/>
        <v>13605</v>
      </c>
      <c r="F21" s="14">
        <f t="shared" si="1"/>
        <v>5.0092621179376406E-2</v>
      </c>
      <c r="G21" s="16"/>
      <c r="H21" s="16"/>
      <c r="I21" s="1" t="s">
        <v>164</v>
      </c>
    </row>
    <row r="22" spans="1:9" s="1" customFormat="1" ht="15">
      <c r="A22" s="4" t="s">
        <v>183</v>
      </c>
      <c r="B22" s="3">
        <v>8796</v>
      </c>
      <c r="C22" s="3">
        <v>500</v>
      </c>
      <c r="D22" s="3">
        <v>149</v>
      </c>
      <c r="E22" s="5">
        <f t="shared" si="0"/>
        <v>9445</v>
      </c>
      <c r="F22" s="14">
        <f t="shared" si="1"/>
        <v>7.3783537971805258E-2</v>
      </c>
      <c r="G22" s="16"/>
      <c r="H22" s="16"/>
      <c r="I22" s="1" t="s">
        <v>184</v>
      </c>
    </row>
    <row r="23" spans="1:9" s="1" customFormat="1" ht="15">
      <c r="A23" s="4" t="s">
        <v>126</v>
      </c>
      <c r="B23" s="3">
        <v>13196</v>
      </c>
      <c r="C23" s="3">
        <v>500</v>
      </c>
      <c r="D23" s="3">
        <v>149</v>
      </c>
      <c r="E23" s="5">
        <f t="shared" si="0"/>
        <v>13845</v>
      </c>
      <c r="F23" s="14">
        <f t="shared" si="1"/>
        <v>4.9181570172779576E-2</v>
      </c>
      <c r="G23" s="16"/>
      <c r="H23" s="16"/>
      <c r="I23" s="1" t="s">
        <v>164</v>
      </c>
    </row>
    <row r="24" spans="1:9" s="1" customFormat="1" ht="15">
      <c r="A24" s="4" t="s">
        <v>185</v>
      </c>
      <c r="B24" s="3">
        <v>5752</v>
      </c>
      <c r="C24" s="3">
        <v>500</v>
      </c>
      <c r="D24" s="3">
        <v>149</v>
      </c>
      <c r="E24" s="5">
        <f t="shared" si="0"/>
        <v>6401</v>
      </c>
      <c r="F24" s="14">
        <f t="shared" si="1"/>
        <v>0.11283031988873438</v>
      </c>
      <c r="G24" s="16"/>
      <c r="H24" s="16"/>
      <c r="I24" s="1" t="s">
        <v>164</v>
      </c>
    </row>
    <row r="25" spans="1:9" s="1" customFormat="1" ht="15">
      <c r="A25" s="4" t="s">
        <v>186</v>
      </c>
      <c r="B25" s="3">
        <v>5276</v>
      </c>
      <c r="C25" s="3">
        <v>500</v>
      </c>
      <c r="D25" s="3">
        <v>149</v>
      </c>
      <c r="E25" s="5">
        <f t="shared" si="0"/>
        <v>5925</v>
      </c>
      <c r="F25" s="14">
        <f t="shared" si="1"/>
        <v>0.12300985595147829</v>
      </c>
      <c r="G25" s="16"/>
      <c r="H25" s="16"/>
      <c r="I25" s="1" t="s">
        <v>164</v>
      </c>
    </row>
    <row r="26" spans="1:9" s="1" customFormat="1" ht="15">
      <c r="A26" s="4" t="s">
        <v>45</v>
      </c>
      <c r="B26" s="3">
        <v>7036</v>
      </c>
      <c r="C26" s="3">
        <v>500</v>
      </c>
      <c r="D26" s="3">
        <v>149</v>
      </c>
      <c r="E26" s="5">
        <f t="shared" si="0"/>
        <v>7685</v>
      </c>
      <c r="F26" s="14">
        <f t="shared" si="1"/>
        <v>9.2239909039226742E-2</v>
      </c>
      <c r="G26" s="16"/>
      <c r="H26" s="16"/>
      <c r="I26" s="1" t="s">
        <v>164</v>
      </c>
    </row>
    <row r="27" spans="1:9" s="1" customFormat="1" ht="15">
      <c r="A27" s="4" t="s">
        <v>187</v>
      </c>
      <c r="B27" s="3">
        <v>8796</v>
      </c>
      <c r="C27" s="3">
        <v>500</v>
      </c>
      <c r="D27" s="3">
        <v>149</v>
      </c>
      <c r="E27" s="5">
        <f t="shared" si="0"/>
        <v>9445</v>
      </c>
      <c r="F27" s="14">
        <f t="shared" si="1"/>
        <v>7.3783537971805258E-2</v>
      </c>
      <c r="G27" s="16"/>
      <c r="H27" s="16"/>
      <c r="I27" s="1" t="s">
        <v>184</v>
      </c>
    </row>
    <row r="28" spans="1:9" s="1" customFormat="1" ht="15">
      <c r="A28" s="4" t="s">
        <v>188</v>
      </c>
      <c r="B28" s="3">
        <v>10556</v>
      </c>
      <c r="C28" s="3">
        <v>500</v>
      </c>
      <c r="D28" s="3">
        <v>149</v>
      </c>
      <c r="E28" s="5">
        <f t="shared" si="0"/>
        <v>11205</v>
      </c>
      <c r="F28" s="14">
        <f t="shared" si="1"/>
        <v>6.148162182644934E-2</v>
      </c>
      <c r="G28" s="16"/>
      <c r="H28" s="16"/>
      <c r="I28" s="1" t="s">
        <v>189</v>
      </c>
    </row>
    <row r="29" spans="1:9" s="1" customFormat="1" ht="15">
      <c r="A29" s="4" t="s">
        <v>190</v>
      </c>
      <c r="B29" s="3">
        <v>6020</v>
      </c>
      <c r="C29" s="3">
        <v>500</v>
      </c>
      <c r="D29" s="3">
        <v>149</v>
      </c>
      <c r="E29" s="5">
        <f t="shared" si="0"/>
        <v>6669</v>
      </c>
      <c r="F29" s="14">
        <f t="shared" si="1"/>
        <v>0.10780730897009971</v>
      </c>
      <c r="G29" s="16"/>
      <c r="H29" s="16"/>
      <c r="I29" s="1" t="s">
        <v>164</v>
      </c>
    </row>
    <row r="30" spans="1:9" s="1" customFormat="1" ht="15">
      <c r="A30" s="4" t="s">
        <v>191</v>
      </c>
      <c r="B30" s="3">
        <v>7780</v>
      </c>
      <c r="C30" s="3">
        <v>500</v>
      </c>
      <c r="D30" s="3">
        <v>149</v>
      </c>
      <c r="E30" s="5">
        <f t="shared" si="0"/>
        <v>8429</v>
      </c>
      <c r="F30" s="14">
        <f t="shared" si="1"/>
        <v>8.3419023136246828E-2</v>
      </c>
      <c r="G30" s="16"/>
      <c r="H30" s="16"/>
      <c r="I30" s="1" t="s">
        <v>164</v>
      </c>
    </row>
    <row r="31" spans="1:9" s="1" customFormat="1" ht="15">
      <c r="A31" s="4" t="s">
        <v>192</v>
      </c>
      <c r="B31" s="3">
        <v>7778</v>
      </c>
      <c r="C31" s="3">
        <v>500</v>
      </c>
      <c r="D31" s="3">
        <v>149</v>
      </c>
      <c r="E31" s="5">
        <f t="shared" si="0"/>
        <v>8427</v>
      </c>
      <c r="F31" s="14">
        <f t="shared" si="1"/>
        <v>8.3440473129339221E-2</v>
      </c>
      <c r="G31" s="16"/>
      <c r="H31" s="16"/>
      <c r="I31" s="1" t="s">
        <v>164</v>
      </c>
    </row>
    <row r="32" spans="1:9" s="1" customFormat="1" ht="15">
      <c r="A32" s="4" t="s">
        <v>193</v>
      </c>
      <c r="B32" s="3">
        <v>1836</v>
      </c>
      <c r="C32" s="3">
        <v>300</v>
      </c>
      <c r="D32" s="3">
        <v>149</v>
      </c>
      <c r="E32" s="5">
        <f t="shared" si="0"/>
        <v>2285</v>
      </c>
      <c r="F32" s="14">
        <f t="shared" si="1"/>
        <v>0.24455337690631818</v>
      </c>
      <c r="G32" s="16"/>
      <c r="H32" s="16"/>
      <c r="I32" s="1" t="s">
        <v>164</v>
      </c>
    </row>
    <row r="33" spans="1:9" s="1" customFormat="1" ht="15">
      <c r="A33" s="4" t="s">
        <v>194</v>
      </c>
      <c r="B33" s="3">
        <v>2100</v>
      </c>
      <c r="C33" s="3">
        <v>300</v>
      </c>
      <c r="D33" s="3">
        <v>149</v>
      </c>
      <c r="E33" s="5">
        <f t="shared" si="0"/>
        <v>2549</v>
      </c>
      <c r="F33" s="14">
        <f t="shared" si="1"/>
        <v>0.21380952380952389</v>
      </c>
      <c r="G33" s="16"/>
      <c r="H33" s="16"/>
      <c r="I33" s="1" t="s">
        <v>164</v>
      </c>
    </row>
    <row r="34" spans="1:9" s="1" customFormat="1" ht="15">
      <c r="A34" s="4" t="s">
        <v>195</v>
      </c>
      <c r="B34" s="3">
        <v>2316</v>
      </c>
      <c r="C34" s="3">
        <v>300</v>
      </c>
      <c r="D34" s="3">
        <v>149</v>
      </c>
      <c r="E34" s="5">
        <f t="shared" si="0"/>
        <v>2765</v>
      </c>
      <c r="F34" s="14">
        <f t="shared" si="1"/>
        <v>0.19386873920552672</v>
      </c>
      <c r="G34" s="16"/>
      <c r="H34" s="16"/>
      <c r="I34" s="1" t="s">
        <v>164</v>
      </c>
    </row>
    <row r="35" spans="1:9" s="1" customFormat="1" ht="15">
      <c r="A35" s="4" t="s">
        <v>196</v>
      </c>
      <c r="B35" s="3">
        <v>2780</v>
      </c>
      <c r="C35" s="3">
        <v>300</v>
      </c>
      <c r="D35" s="3">
        <v>149</v>
      </c>
      <c r="E35" s="5">
        <f t="shared" si="0"/>
        <v>3229</v>
      </c>
      <c r="F35" s="14">
        <f t="shared" si="1"/>
        <v>0.16151079136690649</v>
      </c>
      <c r="G35" s="16"/>
      <c r="H35" s="16"/>
      <c r="I35" s="1" t="s">
        <v>164</v>
      </c>
    </row>
    <row r="36" spans="1:9" s="1" customFormat="1" ht="15">
      <c r="A36" s="4" t="s">
        <v>197</v>
      </c>
      <c r="B36" s="3">
        <v>2392</v>
      </c>
      <c r="C36" s="3">
        <v>300</v>
      </c>
      <c r="D36" s="3">
        <v>149</v>
      </c>
      <c r="E36" s="5">
        <f t="shared" si="0"/>
        <v>2841</v>
      </c>
      <c r="F36" s="14">
        <f t="shared" si="1"/>
        <v>0.18770903010033435</v>
      </c>
      <c r="G36" s="16"/>
      <c r="H36" s="16"/>
      <c r="I36" s="1" t="s">
        <v>164</v>
      </c>
    </row>
    <row r="37" spans="1:9" s="1" customFormat="1" ht="15">
      <c r="A37" s="4" t="s">
        <v>198</v>
      </c>
      <c r="B37" s="3">
        <v>1596</v>
      </c>
      <c r="C37" s="3">
        <v>300</v>
      </c>
      <c r="D37" s="3">
        <v>149</v>
      </c>
      <c r="E37" s="5">
        <f t="shared" si="0"/>
        <v>2045</v>
      </c>
      <c r="F37" s="14">
        <f t="shared" si="1"/>
        <v>0.28132832080200498</v>
      </c>
      <c r="G37" s="16"/>
      <c r="H37" s="16"/>
      <c r="I37" s="1" t="s">
        <v>164</v>
      </c>
    </row>
    <row r="38" spans="1:9" s="1" customFormat="1" ht="15">
      <c r="A38" s="4" t="s">
        <v>199</v>
      </c>
      <c r="B38" s="3">
        <v>12232</v>
      </c>
      <c r="C38" s="3">
        <v>500</v>
      </c>
      <c r="D38" s="3">
        <v>149</v>
      </c>
      <c r="E38" s="5">
        <f t="shared" si="0"/>
        <v>12881</v>
      </c>
      <c r="F38" s="14">
        <f t="shared" si="1"/>
        <v>5.3057553956834536E-2</v>
      </c>
      <c r="G38" s="16"/>
      <c r="H38" s="16"/>
      <c r="I38" s="1" t="s">
        <v>164</v>
      </c>
    </row>
    <row r="39" spans="1:9" s="1" customFormat="1" ht="15">
      <c r="A39" s="4" t="s">
        <v>200</v>
      </c>
      <c r="B39" s="3">
        <v>7576</v>
      </c>
      <c r="C39" s="3">
        <v>500</v>
      </c>
      <c r="D39" s="3">
        <v>149</v>
      </c>
      <c r="E39" s="5">
        <f t="shared" si="0"/>
        <v>8225</v>
      </c>
      <c r="F39" s="14">
        <f t="shared" si="1"/>
        <v>8.5665258711721259E-2</v>
      </c>
      <c r="G39" s="16"/>
      <c r="H39" s="16"/>
      <c r="I39" s="1" t="s">
        <v>164</v>
      </c>
    </row>
    <row r="40" spans="1:9" s="1" customFormat="1" ht="15">
      <c r="A40" s="4" t="s">
        <v>201</v>
      </c>
      <c r="B40" s="3">
        <v>1596</v>
      </c>
      <c r="C40" s="3">
        <v>300</v>
      </c>
      <c r="D40" s="3">
        <v>149</v>
      </c>
      <c r="E40" s="5">
        <f t="shared" si="0"/>
        <v>2045</v>
      </c>
      <c r="F40" s="14">
        <f t="shared" si="1"/>
        <v>0.28132832080200498</v>
      </c>
      <c r="G40" s="16"/>
      <c r="H40" s="16"/>
      <c r="I40" s="1" t="s">
        <v>164</v>
      </c>
    </row>
    <row r="41" spans="1:9" s="1" customFormat="1" ht="15">
      <c r="A41" s="4" t="s">
        <v>202</v>
      </c>
      <c r="B41" s="3">
        <v>2792</v>
      </c>
      <c r="C41" s="3">
        <v>300</v>
      </c>
      <c r="D41" s="3">
        <v>149</v>
      </c>
      <c r="E41" s="5">
        <f t="shared" si="0"/>
        <v>3241</v>
      </c>
      <c r="F41" s="14">
        <f t="shared" si="1"/>
        <v>0.16081661891117482</v>
      </c>
      <c r="G41" s="16"/>
      <c r="H41" s="16"/>
      <c r="I41" s="1" t="s">
        <v>164</v>
      </c>
    </row>
    <row r="42" spans="1:9" s="1" customFormat="1" ht="15">
      <c r="A42" s="4" t="s">
        <v>203</v>
      </c>
      <c r="B42" s="3">
        <v>2312</v>
      </c>
      <c r="C42" s="3">
        <v>300</v>
      </c>
      <c r="D42" s="3">
        <v>149</v>
      </c>
      <c r="E42" s="5">
        <f t="shared" si="0"/>
        <v>2761</v>
      </c>
      <c r="F42" s="14">
        <f t="shared" si="1"/>
        <v>0.1942041522491349</v>
      </c>
      <c r="G42" s="16"/>
      <c r="H42" s="16"/>
      <c r="I42" s="1" t="s">
        <v>164</v>
      </c>
    </row>
    <row r="43" spans="1:9" s="1" customFormat="1" ht="15">
      <c r="A43" s="4" t="s">
        <v>204</v>
      </c>
      <c r="B43" s="3">
        <v>2628</v>
      </c>
      <c r="C43" s="3">
        <v>300</v>
      </c>
      <c r="D43" s="3">
        <v>149</v>
      </c>
      <c r="E43" s="5">
        <f t="shared" si="0"/>
        <v>3077</v>
      </c>
      <c r="F43" s="14">
        <f t="shared" si="1"/>
        <v>0.1708523592085236</v>
      </c>
      <c r="G43" s="16"/>
      <c r="H43" s="16"/>
      <c r="I43" s="1" t="s">
        <v>164</v>
      </c>
    </row>
    <row r="44" spans="1:9" s="1" customFormat="1" ht="15">
      <c r="A44" s="4" t="s">
        <v>205</v>
      </c>
      <c r="B44" s="3">
        <v>11992</v>
      </c>
      <c r="C44" s="3">
        <v>500</v>
      </c>
      <c r="D44" s="3">
        <v>149</v>
      </c>
      <c r="E44" s="5">
        <f t="shared" si="0"/>
        <v>12641</v>
      </c>
      <c r="F44" s="14">
        <f t="shared" si="1"/>
        <v>5.411941294196132E-2</v>
      </c>
      <c r="G44" s="16"/>
      <c r="H44" s="16"/>
      <c r="I44" s="1" t="s">
        <v>184</v>
      </c>
    </row>
    <row r="45" spans="1:9" s="1" customFormat="1" ht="15">
      <c r="A45" s="4" t="s">
        <v>206</v>
      </c>
      <c r="B45" s="3">
        <v>9432</v>
      </c>
      <c r="C45" s="3">
        <v>500</v>
      </c>
      <c r="D45" s="3">
        <v>149</v>
      </c>
      <c r="E45" s="5">
        <f t="shared" si="0"/>
        <v>10081</v>
      </c>
      <c r="F45" s="14">
        <f t="shared" si="1"/>
        <v>6.880831212892291E-2</v>
      </c>
      <c r="G45" s="16"/>
      <c r="H45" s="16"/>
      <c r="I45" s="1" t="s">
        <v>164</v>
      </c>
    </row>
    <row r="46" spans="1:9" s="1" customFormat="1" ht="15">
      <c r="A46" s="4" t="s">
        <v>207</v>
      </c>
      <c r="B46" s="3">
        <v>8788</v>
      </c>
      <c r="C46" s="3">
        <v>500</v>
      </c>
      <c r="D46" s="3">
        <v>149</v>
      </c>
      <c r="E46" s="5">
        <f t="shared" si="0"/>
        <v>9437</v>
      </c>
      <c r="F46" s="14">
        <f t="shared" si="1"/>
        <v>7.3850705507510161E-2</v>
      </c>
      <c r="G46" s="16"/>
      <c r="H46" s="16"/>
      <c r="I46" s="1" t="s">
        <v>164</v>
      </c>
    </row>
    <row r="47" spans="1:9" s="1" customFormat="1" ht="15">
      <c r="A47" s="4" t="s">
        <v>208</v>
      </c>
      <c r="B47" s="3">
        <v>5596</v>
      </c>
      <c r="C47" s="3">
        <v>500</v>
      </c>
      <c r="D47" s="3">
        <v>149</v>
      </c>
      <c r="E47" s="5">
        <f t="shared" si="0"/>
        <v>6245</v>
      </c>
      <c r="F47" s="14">
        <f t="shared" si="1"/>
        <v>0.11597569692637588</v>
      </c>
      <c r="G47" s="16"/>
      <c r="H47" s="16"/>
      <c r="I47" s="1" t="s">
        <v>164</v>
      </c>
    </row>
    <row r="48" spans="1:9" s="1" customFormat="1" ht="15">
      <c r="A48" s="4" t="s">
        <v>209</v>
      </c>
      <c r="B48" s="3">
        <v>12536</v>
      </c>
      <c r="C48" s="3">
        <v>500</v>
      </c>
      <c r="D48" s="3">
        <v>149</v>
      </c>
      <c r="E48" s="5">
        <f t="shared" si="0"/>
        <v>13185</v>
      </c>
      <c r="F48" s="14">
        <f t="shared" si="1"/>
        <v>5.1770899808551318E-2</v>
      </c>
      <c r="G48" s="16"/>
      <c r="H48" s="16"/>
      <c r="I48" s="1" t="s">
        <v>164</v>
      </c>
    </row>
    <row r="49" spans="1:9" s="1" customFormat="1" ht="15">
      <c r="A49" s="4" t="s">
        <v>210</v>
      </c>
      <c r="B49" s="3">
        <v>7708</v>
      </c>
      <c r="C49" s="3">
        <v>500</v>
      </c>
      <c r="D49" s="3">
        <v>149</v>
      </c>
      <c r="E49" s="5">
        <f t="shared" si="0"/>
        <v>8357</v>
      </c>
      <c r="F49" s="14">
        <f t="shared" si="1"/>
        <v>8.4198235599377336E-2</v>
      </c>
      <c r="G49" s="16"/>
      <c r="H49" s="16"/>
      <c r="I49" s="1" t="s">
        <v>164</v>
      </c>
    </row>
    <row r="50" spans="1:9" s="1" customFormat="1" ht="15">
      <c r="A50" s="6" t="s">
        <v>211</v>
      </c>
      <c r="B50" s="7">
        <v>10632</v>
      </c>
      <c r="C50" s="7">
        <v>500</v>
      </c>
      <c r="D50" s="7">
        <v>149</v>
      </c>
      <c r="E50" s="8">
        <f t="shared" si="0"/>
        <v>11281</v>
      </c>
      <c r="F50" s="15">
        <f t="shared" si="1"/>
        <v>6.1042136945071546E-2</v>
      </c>
      <c r="G50" s="17"/>
      <c r="H50" s="17"/>
      <c r="I50" s="1" t="s">
        <v>164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A73D36-DBDE-46B2-BB09-60AA14C82147}">
  <sheetPr codeName="Sheet5"/>
  <dimension ref="A1:T130"/>
  <sheetViews>
    <sheetView showGridLines="0" zoomScale="85" zoomScaleNormal="85" workbookViewId="0">
      <selection activeCell="C13" sqref="C13"/>
    </sheetView>
  </sheetViews>
  <sheetFormatPr defaultColWidth="9" defaultRowHeight="15"/>
  <cols>
    <col min="1" max="1" width="9" style="34"/>
    <col min="2" max="2" width="34.375" style="35" customWidth="1"/>
    <col min="3" max="3" width="39.625" style="34" customWidth="1"/>
    <col min="4" max="6" width="9" style="34" bestFit="1" customWidth="1"/>
    <col min="7" max="7" width="9" style="34" customWidth="1"/>
    <col min="8" max="8" width="32.625" style="68" hidden="1" customWidth="1"/>
    <col min="9" max="9" width="11.375" style="69" hidden="1" customWidth="1"/>
    <col min="10" max="11" width="9" style="69" hidden="1" customWidth="1"/>
    <col min="12" max="12" width="12" style="69" hidden="1" customWidth="1"/>
    <col min="13" max="15" width="9" style="92" hidden="1" customWidth="1"/>
    <col min="16" max="17" width="9" style="52" hidden="1" customWidth="1"/>
    <col min="18" max="20" width="9" style="34" customWidth="1"/>
    <col min="21" max="16384" width="9" style="34"/>
  </cols>
  <sheetData>
    <row r="1" spans="2:17" ht="15.75" thickBot="1">
      <c r="B1" s="27"/>
      <c r="C1" s="28"/>
      <c r="D1" s="28"/>
      <c r="E1" s="28"/>
      <c r="F1" s="28"/>
      <c r="G1" s="28"/>
      <c r="H1" s="53" t="s">
        <v>1</v>
      </c>
      <c r="I1" s="54" t="s">
        <v>2</v>
      </c>
      <c r="J1" s="54" t="s">
        <v>3</v>
      </c>
      <c r="K1" s="54" t="s">
        <v>4</v>
      </c>
      <c r="L1" s="54" t="s">
        <v>5</v>
      </c>
      <c r="M1" s="55" t="s">
        <v>6</v>
      </c>
      <c r="N1" s="55" t="s">
        <v>7</v>
      </c>
      <c r="O1" s="55" t="s">
        <v>8</v>
      </c>
      <c r="P1" s="56"/>
      <c r="Q1" s="57" t="s">
        <v>9</v>
      </c>
    </row>
    <row r="2" spans="2:17" ht="21.75" customHeight="1" thickBot="1">
      <c r="B2" s="27"/>
      <c r="C2" s="28"/>
      <c r="D2" s="28"/>
      <c r="E2" s="95" t="s">
        <v>10</v>
      </c>
      <c r="F2" s="96"/>
      <c r="G2" s="28"/>
      <c r="H2" s="58" t="s">
        <v>11</v>
      </c>
      <c r="I2" s="59">
        <v>11833</v>
      </c>
      <c r="J2" s="69">
        <f>I2*0.08</f>
        <v>946.64</v>
      </c>
      <c r="K2" s="59">
        <v>120</v>
      </c>
      <c r="L2" s="69">
        <f>I2+J2+K2</f>
        <v>12899.64</v>
      </c>
      <c r="M2" s="60"/>
      <c r="N2" s="61">
        <v>700</v>
      </c>
      <c r="O2" s="61">
        <v>450</v>
      </c>
      <c r="P2" s="62"/>
      <c r="Q2" s="63">
        <v>24</v>
      </c>
    </row>
    <row r="3" spans="2:17" ht="21.75" customHeight="1" thickBot="1">
      <c r="B3" s="27"/>
      <c r="C3" s="28"/>
      <c r="D3" s="28"/>
      <c r="E3" s="38" t="s">
        <v>12</v>
      </c>
      <c r="F3" s="39" t="s">
        <v>13</v>
      </c>
      <c r="G3" s="28"/>
      <c r="H3" s="58" t="s">
        <v>14</v>
      </c>
      <c r="I3" s="59">
        <v>17792</v>
      </c>
      <c r="J3" s="69">
        <f>I3*0.08</f>
        <v>1423.3600000000001</v>
      </c>
      <c r="K3" s="59">
        <v>120</v>
      </c>
      <c r="L3" s="69">
        <f>I3+J3+K3</f>
        <v>19335.36</v>
      </c>
      <c r="M3" s="60"/>
      <c r="N3" s="61">
        <v>700</v>
      </c>
      <c r="O3" s="61">
        <v>450</v>
      </c>
      <c r="P3" s="62"/>
      <c r="Q3" s="63">
        <v>36</v>
      </c>
    </row>
    <row r="4" spans="2:17" ht="21.75" customHeight="1">
      <c r="B4" s="27"/>
      <c r="C4" s="28"/>
      <c r="D4" s="28"/>
      <c r="E4" s="29">
        <v>40</v>
      </c>
      <c r="F4" s="30">
        <v>40</v>
      </c>
      <c r="G4" s="28"/>
      <c r="H4" s="68" t="s">
        <v>15</v>
      </c>
      <c r="I4" s="69">
        <v>17792</v>
      </c>
      <c r="J4" s="69">
        <f>I4*0.08</f>
        <v>1423.3600000000001</v>
      </c>
      <c r="K4" s="59">
        <v>120</v>
      </c>
      <c r="L4" s="69">
        <f>I4+J4+K4</f>
        <v>19335.36</v>
      </c>
      <c r="M4" s="60"/>
      <c r="N4" s="61">
        <v>700</v>
      </c>
      <c r="O4" s="61">
        <v>450</v>
      </c>
      <c r="P4" s="62"/>
      <c r="Q4" s="62"/>
    </row>
    <row r="5" spans="2:17" ht="21.75" customHeight="1">
      <c r="B5" s="27"/>
      <c r="C5" s="28"/>
      <c r="D5" s="28"/>
      <c r="E5" s="36">
        <v>80</v>
      </c>
      <c r="F5" s="37">
        <v>80</v>
      </c>
      <c r="G5" s="28"/>
      <c r="H5" s="58" t="s">
        <v>16</v>
      </c>
      <c r="I5" s="59">
        <v>1302</v>
      </c>
      <c r="J5" s="69">
        <f>I5*0.08</f>
        <v>104.16</v>
      </c>
      <c r="K5" s="59">
        <v>120</v>
      </c>
      <c r="L5" s="69">
        <f>I5+J5+K5</f>
        <v>1526.16</v>
      </c>
      <c r="M5" s="60"/>
      <c r="N5" s="61" t="s">
        <v>17</v>
      </c>
      <c r="O5" s="61" t="s">
        <v>17</v>
      </c>
      <c r="P5" s="62"/>
      <c r="Q5" s="62"/>
    </row>
    <row r="6" spans="2:17" ht="21.75" customHeight="1">
      <c r="B6" s="27"/>
      <c r="C6" s="28"/>
      <c r="D6" s="28"/>
      <c r="E6" s="36">
        <v>120</v>
      </c>
      <c r="F6" s="37">
        <v>160</v>
      </c>
      <c r="G6" s="28"/>
      <c r="H6" s="58" t="s">
        <v>18</v>
      </c>
      <c r="I6" s="59">
        <v>1131</v>
      </c>
      <c r="J6" s="69">
        <f>I6*0.08</f>
        <v>90.48</v>
      </c>
      <c r="K6" s="59">
        <v>120</v>
      </c>
      <c r="L6" s="69">
        <f>I6+J6+K6</f>
        <v>1341.48</v>
      </c>
      <c r="M6" s="60"/>
      <c r="N6" s="61" t="s">
        <v>17</v>
      </c>
      <c r="O6" s="61" t="s">
        <v>17</v>
      </c>
      <c r="P6" s="62"/>
      <c r="Q6" s="62"/>
    </row>
    <row r="7" spans="2:17" ht="21.75" customHeight="1">
      <c r="B7" s="27"/>
      <c r="C7" s="28"/>
      <c r="D7" s="28"/>
      <c r="E7" s="36">
        <v>160</v>
      </c>
      <c r="F7" s="37">
        <v>240</v>
      </c>
      <c r="G7" s="28"/>
      <c r="H7" s="68" t="s">
        <v>19</v>
      </c>
      <c r="I7" s="69">
        <v>1286</v>
      </c>
      <c r="J7" s="69">
        <f>I7*0.08</f>
        <v>102.88</v>
      </c>
      <c r="K7" s="59">
        <v>120</v>
      </c>
      <c r="L7" s="69">
        <f>I7+J7+K7</f>
        <v>1508.88</v>
      </c>
      <c r="M7" s="60"/>
      <c r="N7" s="61" t="s">
        <v>17</v>
      </c>
      <c r="O7" s="61" t="s">
        <v>17</v>
      </c>
      <c r="P7" s="62"/>
      <c r="Q7" s="62"/>
    </row>
    <row r="8" spans="2:17" ht="21.75" customHeight="1">
      <c r="B8" s="27"/>
      <c r="C8" s="28"/>
      <c r="D8" s="28"/>
      <c r="E8" s="29">
        <v>200</v>
      </c>
      <c r="F8" s="30">
        <v>0</v>
      </c>
      <c r="G8" s="28"/>
      <c r="H8" s="72" t="s">
        <v>20</v>
      </c>
      <c r="I8" s="69">
        <v>2567</v>
      </c>
      <c r="J8" s="69">
        <f>I8*0.08</f>
        <v>205.36</v>
      </c>
      <c r="K8" s="59">
        <v>120</v>
      </c>
      <c r="L8" s="69">
        <f>I8+J8+K8</f>
        <v>2892.36</v>
      </c>
      <c r="M8" s="61"/>
      <c r="N8" s="61" t="s">
        <v>17</v>
      </c>
      <c r="O8" s="61" t="s">
        <v>17</v>
      </c>
      <c r="P8" s="62"/>
      <c r="Q8" s="62"/>
    </row>
    <row r="9" spans="2:17" ht="21.75" customHeight="1" thickBot="1">
      <c r="B9" s="27"/>
      <c r="C9" s="28"/>
      <c r="D9" s="28"/>
      <c r="E9" s="31">
        <v>240</v>
      </c>
      <c r="F9" s="32">
        <v>0</v>
      </c>
      <c r="G9" s="28"/>
      <c r="H9" s="72" t="s">
        <v>21</v>
      </c>
      <c r="I9" s="69">
        <v>2265</v>
      </c>
      <c r="J9" s="69">
        <f>I9*0.08</f>
        <v>181.20000000000002</v>
      </c>
      <c r="K9" s="59">
        <v>120</v>
      </c>
      <c r="L9" s="69">
        <f>I9+J9+K9</f>
        <v>2566.1999999999998</v>
      </c>
      <c r="M9" s="61"/>
      <c r="N9" s="61" t="s">
        <v>17</v>
      </c>
      <c r="O9" s="61" t="s">
        <v>17</v>
      </c>
      <c r="P9" s="62"/>
      <c r="Q9" s="62"/>
    </row>
    <row r="10" spans="2:17" ht="21.75" customHeight="1">
      <c r="B10" s="27"/>
      <c r="C10" s="28"/>
      <c r="D10" s="28"/>
      <c r="E10" s="28"/>
      <c r="F10" s="28"/>
      <c r="G10" s="28"/>
      <c r="H10" s="68" t="s">
        <v>22</v>
      </c>
      <c r="I10" s="69">
        <v>1495</v>
      </c>
      <c r="J10" s="69">
        <f>I10*0.08</f>
        <v>119.60000000000001</v>
      </c>
      <c r="K10" s="59">
        <v>120</v>
      </c>
      <c r="L10" s="69">
        <f>I10+J10+K10</f>
        <v>1734.6</v>
      </c>
      <c r="M10" s="73"/>
      <c r="N10" s="61" t="s">
        <v>17</v>
      </c>
      <c r="O10" s="61" t="s">
        <v>17</v>
      </c>
      <c r="P10" s="62"/>
      <c r="Q10" s="62"/>
    </row>
    <row r="11" spans="2:17" ht="37.5" customHeight="1">
      <c r="B11" s="27"/>
      <c r="C11" s="28"/>
      <c r="D11" s="28"/>
      <c r="E11" s="28"/>
      <c r="F11" s="28"/>
      <c r="G11" s="28"/>
      <c r="H11" s="68" t="s">
        <v>23</v>
      </c>
      <c r="I11" s="69">
        <v>3098</v>
      </c>
      <c r="J11" s="69">
        <f>I11*0.08</f>
        <v>247.84</v>
      </c>
      <c r="K11" s="59">
        <v>120</v>
      </c>
      <c r="L11" s="69">
        <f>I11+J11+K11</f>
        <v>3465.84</v>
      </c>
      <c r="M11" s="73"/>
      <c r="N11" s="73">
        <v>200</v>
      </c>
      <c r="O11" s="73">
        <v>150</v>
      </c>
      <c r="P11" s="62"/>
      <c r="Q11" s="62"/>
    </row>
    <row r="12" spans="2:17" ht="18" customHeight="1" thickBot="1">
      <c r="B12" s="27"/>
      <c r="C12" s="28"/>
      <c r="D12" s="28"/>
      <c r="E12" s="28"/>
      <c r="F12" s="28"/>
      <c r="G12" s="28"/>
      <c r="H12" s="68" t="s">
        <v>26</v>
      </c>
      <c r="I12" s="69">
        <v>2609</v>
      </c>
      <c r="J12" s="69">
        <f>I12*0.08</f>
        <v>208.72</v>
      </c>
      <c r="K12" s="59">
        <v>120</v>
      </c>
      <c r="L12" s="69">
        <f>I12+J12+K12</f>
        <v>2937.72</v>
      </c>
      <c r="M12" s="61"/>
      <c r="N12" s="61">
        <v>170</v>
      </c>
      <c r="O12" s="61">
        <v>120</v>
      </c>
      <c r="P12" s="62"/>
      <c r="Q12" s="62"/>
    </row>
    <row r="13" spans="2:17" ht="33" customHeight="1" thickBot="1">
      <c r="B13" s="41" t="s">
        <v>212</v>
      </c>
      <c r="C13" s="45" t="s">
        <v>89</v>
      </c>
      <c r="D13" s="28"/>
      <c r="E13" s="28"/>
      <c r="F13" s="28"/>
      <c r="G13" s="28"/>
      <c r="H13" s="68" t="s">
        <v>28</v>
      </c>
      <c r="I13" s="69">
        <v>4486</v>
      </c>
      <c r="J13" s="69">
        <f>I13*0.08</f>
        <v>358.88</v>
      </c>
      <c r="K13" s="59">
        <v>120</v>
      </c>
      <c r="L13" s="69">
        <f>I13+J13+K13</f>
        <v>4964.88</v>
      </c>
      <c r="M13" s="61"/>
      <c r="N13" s="61">
        <v>300</v>
      </c>
      <c r="O13" s="61">
        <v>200</v>
      </c>
      <c r="P13" s="62"/>
      <c r="Q13" s="62"/>
    </row>
    <row r="14" spans="2:17" ht="21.75" customHeight="1" thickBot="1">
      <c r="B14" s="42" t="s">
        <v>213</v>
      </c>
      <c r="C14" s="46">
        <f>VLOOKUP($C$13,LISTA,7,FALSE)</f>
        <v>700</v>
      </c>
      <c r="D14" s="33"/>
      <c r="E14" s="28"/>
      <c r="F14" s="28"/>
      <c r="G14" s="28"/>
      <c r="H14" s="68" t="s">
        <v>30</v>
      </c>
      <c r="I14" s="69">
        <v>4645</v>
      </c>
      <c r="J14" s="69">
        <f>I14*0.08</f>
        <v>371.6</v>
      </c>
      <c r="K14" s="59">
        <v>120</v>
      </c>
      <c r="L14" s="69">
        <f>I14+J14+K14</f>
        <v>5136.6000000000004</v>
      </c>
      <c r="M14" s="61"/>
      <c r="N14" s="61">
        <v>270</v>
      </c>
      <c r="O14" s="61">
        <v>160</v>
      </c>
      <c r="P14" s="62"/>
      <c r="Q14" s="62"/>
    </row>
    <row r="15" spans="2:17" ht="21.75" customHeight="1" thickBot="1">
      <c r="B15" s="42" t="s">
        <v>214</v>
      </c>
      <c r="C15" s="47">
        <f>VLOOKUP($C$13,LISTA,8,FALSE)</f>
        <v>450</v>
      </c>
      <c r="D15" s="28"/>
      <c r="E15" s="28"/>
      <c r="F15" s="28"/>
      <c r="G15" s="28"/>
      <c r="H15" s="68" t="s">
        <v>32</v>
      </c>
      <c r="I15" s="69">
        <v>8975</v>
      </c>
      <c r="J15" s="69">
        <f>I15*0.08</f>
        <v>718</v>
      </c>
      <c r="K15" s="59">
        <v>120</v>
      </c>
      <c r="L15" s="69">
        <f>I15+J15+K15</f>
        <v>9813</v>
      </c>
      <c r="M15" s="61"/>
      <c r="N15" s="61">
        <v>450</v>
      </c>
      <c r="O15" s="61">
        <v>300</v>
      </c>
      <c r="P15" s="62"/>
      <c r="Q15" s="62"/>
    </row>
    <row r="16" spans="2:17" ht="21.75" customHeight="1" thickBot="1">
      <c r="B16" s="43" t="s">
        <v>215</v>
      </c>
      <c r="C16" s="48">
        <v>500</v>
      </c>
      <c r="D16" s="28"/>
      <c r="E16" s="28"/>
      <c r="F16" s="28"/>
      <c r="G16" s="28"/>
      <c r="H16" s="68" t="s">
        <v>34</v>
      </c>
      <c r="I16" s="69">
        <v>4894</v>
      </c>
      <c r="J16" s="69">
        <f>I16*0.08</f>
        <v>391.52</v>
      </c>
      <c r="K16" s="59">
        <v>120</v>
      </c>
      <c r="L16" s="69">
        <f>I16+J16+K16</f>
        <v>5405.52</v>
      </c>
      <c r="M16" s="61"/>
      <c r="N16" s="61">
        <v>270</v>
      </c>
      <c r="O16" s="61">
        <v>200</v>
      </c>
      <c r="P16" s="62"/>
      <c r="Q16" s="62"/>
    </row>
    <row r="17" spans="2:17" ht="21.75" customHeight="1" thickBot="1">
      <c r="B17" s="43" t="s">
        <v>216</v>
      </c>
      <c r="C17" s="49">
        <v>36</v>
      </c>
      <c r="D17" s="28"/>
      <c r="E17" s="28"/>
      <c r="F17" s="28"/>
      <c r="G17" s="28"/>
      <c r="H17" s="68" t="s">
        <v>36</v>
      </c>
      <c r="I17" s="69">
        <v>5302</v>
      </c>
      <c r="J17" s="69">
        <f>I17*0.08</f>
        <v>424.16</v>
      </c>
      <c r="K17" s="59">
        <v>120</v>
      </c>
      <c r="L17" s="69">
        <f>I17+J17+K17</f>
        <v>5846.16</v>
      </c>
      <c r="M17" s="61"/>
      <c r="N17" s="61">
        <v>300</v>
      </c>
      <c r="O17" s="61">
        <v>200</v>
      </c>
      <c r="P17" s="62"/>
      <c r="Q17" s="62"/>
    </row>
    <row r="18" spans="2:17" ht="21.75" customHeight="1" thickBot="1">
      <c r="B18" s="44" t="s">
        <v>35</v>
      </c>
      <c r="C18" s="40">
        <f>(C16*C17*0.92)-VLOOKUP(C13,LISTA,5,FALSE)</f>
        <v>2188.3199999999997</v>
      </c>
      <c r="D18" s="28"/>
      <c r="E18" s="28"/>
      <c r="F18" s="28"/>
      <c r="G18" s="28"/>
      <c r="H18" s="68" t="s">
        <v>37</v>
      </c>
      <c r="I18" s="69">
        <v>6118</v>
      </c>
      <c r="J18" s="69">
        <f>I18*0.08</f>
        <v>489.44</v>
      </c>
      <c r="K18" s="59">
        <v>120</v>
      </c>
      <c r="L18" s="69">
        <f>I18+J18+K18</f>
        <v>6727.44</v>
      </c>
      <c r="M18" s="61"/>
      <c r="N18" s="61">
        <v>350</v>
      </c>
      <c r="O18" s="61">
        <v>240</v>
      </c>
      <c r="P18" s="62"/>
      <c r="Q18" s="62"/>
    </row>
    <row r="19" spans="2:17" ht="21.75" customHeight="1">
      <c r="B19" s="27"/>
      <c r="C19" s="28"/>
      <c r="D19" s="28"/>
      <c r="E19" s="28"/>
      <c r="F19" s="28"/>
      <c r="G19" s="28"/>
      <c r="H19" s="68" t="s">
        <v>38</v>
      </c>
      <c r="I19" s="69">
        <v>8976</v>
      </c>
      <c r="J19" s="69">
        <f>I19*0.08</f>
        <v>718.08</v>
      </c>
      <c r="K19" s="59">
        <v>120</v>
      </c>
      <c r="L19" s="69">
        <f>I19+J19+K19</f>
        <v>9814.08</v>
      </c>
      <c r="M19" s="61"/>
      <c r="N19" s="61">
        <v>500</v>
      </c>
      <c r="O19" s="61">
        <v>350</v>
      </c>
      <c r="P19" s="62"/>
      <c r="Q19" s="62"/>
    </row>
    <row r="20" spans="2:17" ht="21.75" customHeight="1">
      <c r="B20" s="27"/>
      <c r="C20" s="28"/>
      <c r="D20" s="28"/>
      <c r="E20" s="28"/>
      <c r="F20" s="28"/>
      <c r="G20" s="28"/>
      <c r="H20" s="58" t="s">
        <v>39</v>
      </c>
      <c r="I20" s="59">
        <v>5509</v>
      </c>
      <c r="J20" s="69">
        <f>I20*0.08</f>
        <v>440.72</v>
      </c>
      <c r="K20" s="59">
        <v>120</v>
      </c>
      <c r="L20" s="69">
        <f>I20+J20+K20</f>
        <v>6069.72</v>
      </c>
      <c r="M20" s="61"/>
      <c r="N20" s="61">
        <v>380</v>
      </c>
      <c r="O20" s="61">
        <v>260</v>
      </c>
      <c r="P20" s="62"/>
      <c r="Q20" s="62"/>
    </row>
    <row r="21" spans="2:17" ht="21.75" customHeight="1">
      <c r="B21" s="27"/>
      <c r="C21" s="28"/>
      <c r="D21" s="28"/>
      <c r="E21" s="28"/>
      <c r="F21" s="28"/>
      <c r="G21" s="28"/>
      <c r="H21" s="68" t="s">
        <v>40</v>
      </c>
      <c r="I21" s="69">
        <v>6230</v>
      </c>
      <c r="J21" s="69">
        <f>I21*0.08</f>
        <v>498.40000000000003</v>
      </c>
      <c r="K21" s="59">
        <v>120</v>
      </c>
      <c r="L21" s="69">
        <f>I21+J21+K21</f>
        <v>6848.4</v>
      </c>
      <c r="M21" s="61"/>
      <c r="N21" s="61">
        <v>380</v>
      </c>
      <c r="O21" s="61">
        <v>250</v>
      </c>
      <c r="P21" s="62"/>
      <c r="Q21" s="62"/>
    </row>
    <row r="22" spans="2:17" ht="21.75" customHeight="1">
      <c r="B22" s="27"/>
      <c r="C22" s="28"/>
      <c r="D22" s="28"/>
      <c r="E22" s="28"/>
      <c r="F22" s="28"/>
      <c r="G22" s="28"/>
      <c r="H22" s="68" t="s">
        <v>41</v>
      </c>
      <c r="I22" s="69">
        <v>3672</v>
      </c>
      <c r="J22" s="69">
        <f>I22*0.08</f>
        <v>293.76</v>
      </c>
      <c r="K22" s="59">
        <v>120</v>
      </c>
      <c r="L22" s="69">
        <f>I22+J22+K22</f>
        <v>4085.76</v>
      </c>
      <c r="M22" s="61"/>
      <c r="N22" s="61">
        <v>250</v>
      </c>
      <c r="O22" s="61">
        <v>160</v>
      </c>
      <c r="P22" s="62"/>
      <c r="Q22" s="62"/>
    </row>
    <row r="23" spans="2:17" ht="21.75" customHeight="1">
      <c r="B23" s="27"/>
      <c r="C23" s="28"/>
      <c r="D23" s="28"/>
      <c r="E23" s="28"/>
      <c r="F23" s="28"/>
      <c r="G23" s="28"/>
      <c r="H23" s="68" t="s">
        <v>42</v>
      </c>
      <c r="I23" s="69">
        <v>2967</v>
      </c>
      <c r="J23" s="69">
        <f>I23*0.08</f>
        <v>237.36</v>
      </c>
      <c r="K23" s="59">
        <v>120</v>
      </c>
      <c r="L23" s="69">
        <f>I23+J23+K23</f>
        <v>3324.36</v>
      </c>
      <c r="M23" s="61"/>
      <c r="N23" s="61">
        <v>200</v>
      </c>
      <c r="O23" s="61">
        <v>150</v>
      </c>
      <c r="P23" s="62"/>
      <c r="Q23" s="62"/>
    </row>
    <row r="24" spans="2:17" ht="21.75" customHeight="1">
      <c r="B24" s="27"/>
      <c r="C24" s="28"/>
      <c r="D24" s="28"/>
      <c r="E24" s="28"/>
      <c r="F24" s="28"/>
      <c r="G24" s="28"/>
      <c r="H24" s="68" t="s">
        <v>43</v>
      </c>
      <c r="I24" s="69">
        <v>5200</v>
      </c>
      <c r="J24" s="69">
        <f>I24*0.08</f>
        <v>416</v>
      </c>
      <c r="K24" s="59">
        <v>120</v>
      </c>
      <c r="L24" s="69">
        <f>I24+J24+K24</f>
        <v>5736</v>
      </c>
      <c r="M24" s="61"/>
      <c r="N24" s="61">
        <v>380</v>
      </c>
      <c r="O24" s="61">
        <v>260</v>
      </c>
      <c r="P24" s="62"/>
      <c r="Q24" s="62"/>
    </row>
    <row r="25" spans="2:17" ht="21.75" customHeight="1">
      <c r="B25" s="27"/>
      <c r="C25" s="28"/>
      <c r="D25" s="28"/>
      <c r="E25" s="28"/>
      <c r="F25" s="28"/>
      <c r="G25" s="28"/>
      <c r="H25" s="58" t="s">
        <v>44</v>
      </c>
      <c r="I25" s="59">
        <v>3748</v>
      </c>
      <c r="J25" s="69">
        <f>I25*0.08</f>
        <v>299.84000000000003</v>
      </c>
      <c r="K25" s="59">
        <v>120</v>
      </c>
      <c r="L25" s="69">
        <f>I25+J25+K25</f>
        <v>4167.84</v>
      </c>
      <c r="M25" s="61"/>
      <c r="N25" s="61">
        <v>240</v>
      </c>
      <c r="O25" s="61">
        <v>160</v>
      </c>
      <c r="P25" s="62"/>
      <c r="Q25" s="62"/>
    </row>
    <row r="26" spans="2:17" ht="21.75" customHeight="1">
      <c r="B26" s="27"/>
      <c r="C26" s="28"/>
      <c r="D26" s="28"/>
      <c r="E26" s="28"/>
      <c r="F26" s="28"/>
      <c r="G26" s="28"/>
      <c r="H26" s="58" t="s">
        <v>45</v>
      </c>
      <c r="I26" s="59">
        <v>5508</v>
      </c>
      <c r="J26" s="69">
        <f>I26*0.08</f>
        <v>440.64</v>
      </c>
      <c r="K26" s="59">
        <v>120</v>
      </c>
      <c r="L26" s="69">
        <f>I26+J26+K26</f>
        <v>6068.64</v>
      </c>
      <c r="M26" s="61"/>
      <c r="N26" s="61">
        <v>360</v>
      </c>
      <c r="O26" s="61">
        <v>240</v>
      </c>
      <c r="P26" s="62"/>
      <c r="Q26" s="62"/>
    </row>
    <row r="27" spans="2:17" ht="21.75" customHeight="1">
      <c r="B27" s="27"/>
      <c r="C27" s="28"/>
      <c r="D27" s="28"/>
      <c r="E27" s="28"/>
      <c r="F27" s="28"/>
      <c r="G27" s="28"/>
      <c r="H27" s="58" t="s">
        <v>46</v>
      </c>
      <c r="I27" s="59">
        <v>7939</v>
      </c>
      <c r="J27" s="69">
        <f>I27*0.08</f>
        <v>635.12</v>
      </c>
      <c r="K27" s="59">
        <v>120</v>
      </c>
      <c r="L27" s="69">
        <f>I27+J27+K27</f>
        <v>8694.1200000000008</v>
      </c>
      <c r="M27" s="61"/>
      <c r="N27" s="61">
        <v>450</v>
      </c>
      <c r="O27" s="61">
        <v>300</v>
      </c>
      <c r="P27" s="62"/>
      <c r="Q27" s="62"/>
    </row>
    <row r="28" spans="2:17" ht="21.75" customHeight="1">
      <c r="B28" s="27"/>
      <c r="C28" s="28"/>
      <c r="D28" s="28"/>
      <c r="E28" s="28"/>
      <c r="F28" s="28"/>
      <c r="G28" s="28"/>
      <c r="H28" s="58" t="s">
        <v>47</v>
      </c>
      <c r="I28" s="59">
        <v>4200</v>
      </c>
      <c r="J28" s="69">
        <f>I28*0.08</f>
        <v>336</v>
      </c>
      <c r="K28" s="59">
        <v>120</v>
      </c>
      <c r="L28" s="69">
        <f>I28+J28+K28</f>
        <v>4656</v>
      </c>
      <c r="M28" s="61"/>
      <c r="N28" s="61">
        <v>240</v>
      </c>
      <c r="O28" s="61">
        <v>150</v>
      </c>
      <c r="P28" s="62"/>
      <c r="Q28" s="62"/>
    </row>
    <row r="29" spans="2:17" ht="21.75" customHeight="1">
      <c r="B29" s="27"/>
      <c r="C29" s="28"/>
      <c r="D29" s="28"/>
      <c r="E29" s="28"/>
      <c r="F29" s="28"/>
      <c r="G29" s="28"/>
      <c r="H29" s="58" t="s">
        <v>48</v>
      </c>
      <c r="I29" s="59">
        <v>5624</v>
      </c>
      <c r="J29" s="69">
        <f>I29*0.08</f>
        <v>449.92</v>
      </c>
      <c r="K29" s="59">
        <v>120</v>
      </c>
      <c r="L29" s="69">
        <f>I29+J29+K29</f>
        <v>6193.92</v>
      </c>
      <c r="M29" s="61"/>
      <c r="N29" s="61">
        <v>320</v>
      </c>
      <c r="O29" s="61">
        <v>200</v>
      </c>
      <c r="P29" s="62"/>
      <c r="Q29" s="62"/>
    </row>
    <row r="30" spans="2:17" ht="21.75" customHeight="1">
      <c r="B30" s="27"/>
      <c r="C30" s="28"/>
      <c r="D30" s="28"/>
      <c r="E30" s="28"/>
      <c r="F30" s="28"/>
      <c r="G30" s="28"/>
      <c r="H30" s="58" t="s">
        <v>49</v>
      </c>
      <c r="I30" s="59">
        <v>4886</v>
      </c>
      <c r="J30" s="69">
        <f>I30*0.08</f>
        <v>390.88</v>
      </c>
      <c r="K30" s="59">
        <v>120</v>
      </c>
      <c r="L30" s="69">
        <f>I30+J30+K30</f>
        <v>5396.88</v>
      </c>
      <c r="M30" s="61"/>
      <c r="N30" s="61">
        <v>270</v>
      </c>
      <c r="O30" s="61">
        <v>200</v>
      </c>
      <c r="P30" s="62"/>
      <c r="Q30" s="62"/>
    </row>
    <row r="31" spans="2:17" ht="21.75" customHeight="1">
      <c r="B31" s="27"/>
      <c r="C31" s="28"/>
      <c r="D31" s="28"/>
      <c r="E31" s="28"/>
      <c r="F31" s="28"/>
      <c r="G31" s="28"/>
      <c r="H31" s="58" t="s">
        <v>50</v>
      </c>
      <c r="I31" s="59">
        <v>5098</v>
      </c>
      <c r="J31" s="69">
        <f>I31*0.08</f>
        <v>407.84000000000003</v>
      </c>
      <c r="K31" s="59">
        <v>120</v>
      </c>
      <c r="L31" s="69">
        <f>I31+J31+K31</f>
        <v>5625.84</v>
      </c>
      <c r="M31" s="61"/>
      <c r="N31" s="61">
        <v>300</v>
      </c>
      <c r="O31" s="61">
        <v>200</v>
      </c>
      <c r="P31" s="62"/>
      <c r="Q31" s="62"/>
    </row>
    <row r="32" spans="2:17" ht="21.75" customHeight="1">
      <c r="B32" s="27"/>
      <c r="C32" s="28"/>
      <c r="D32" s="28"/>
      <c r="E32" s="28"/>
      <c r="F32" s="28"/>
      <c r="G32" s="28"/>
      <c r="H32" s="58" t="s">
        <v>51</v>
      </c>
      <c r="I32" s="59">
        <v>8567</v>
      </c>
      <c r="J32" s="69">
        <f>I32*0.08</f>
        <v>685.36</v>
      </c>
      <c r="K32" s="59">
        <v>120</v>
      </c>
      <c r="L32" s="69">
        <f>I32+J32+K32</f>
        <v>9372.36</v>
      </c>
      <c r="M32" s="61"/>
      <c r="N32" s="61">
        <v>470</v>
      </c>
      <c r="O32" s="61">
        <v>300</v>
      </c>
      <c r="P32" s="62"/>
      <c r="Q32" s="62"/>
    </row>
    <row r="33" spans="7:17" ht="21.75" customHeight="1">
      <c r="G33" s="28"/>
      <c r="H33" s="58" t="s">
        <v>52</v>
      </c>
      <c r="I33" s="59">
        <v>7914</v>
      </c>
      <c r="J33" s="69">
        <f>I33*0.08</f>
        <v>633.12</v>
      </c>
      <c r="K33" s="59">
        <v>120</v>
      </c>
      <c r="L33" s="69">
        <f>I33+J33+K33</f>
        <v>8667.1200000000008</v>
      </c>
      <c r="M33" s="61"/>
      <c r="N33" s="61">
        <v>440</v>
      </c>
      <c r="O33" s="61">
        <v>290</v>
      </c>
      <c r="P33" s="62"/>
      <c r="Q33" s="62"/>
    </row>
    <row r="34" spans="7:17" ht="21.75" customHeight="1">
      <c r="G34" s="28"/>
      <c r="H34" s="58" t="s">
        <v>53</v>
      </c>
      <c r="I34" s="59">
        <v>8482</v>
      </c>
      <c r="J34" s="69">
        <f>I34*0.08</f>
        <v>678.56000000000006</v>
      </c>
      <c r="K34" s="59">
        <v>120</v>
      </c>
      <c r="L34" s="69">
        <f>I34+J34+K34</f>
        <v>9280.56</v>
      </c>
      <c r="M34" s="61"/>
      <c r="N34" s="61">
        <v>470</v>
      </c>
      <c r="O34" s="61">
        <v>300</v>
      </c>
      <c r="P34" s="62"/>
      <c r="Q34" s="62"/>
    </row>
    <row r="35" spans="7:17" ht="21.75" customHeight="1">
      <c r="G35" s="28"/>
      <c r="H35" s="58" t="s">
        <v>54</v>
      </c>
      <c r="I35" s="59">
        <v>6118</v>
      </c>
      <c r="J35" s="69">
        <f>I35*0.08</f>
        <v>489.44</v>
      </c>
      <c r="K35" s="59">
        <v>120</v>
      </c>
      <c r="L35" s="69">
        <f>I35+J35+K35</f>
        <v>6727.44</v>
      </c>
      <c r="M35" s="61"/>
      <c r="N35" s="61">
        <v>360</v>
      </c>
      <c r="O35" s="61">
        <v>240</v>
      </c>
      <c r="P35" s="62"/>
      <c r="Q35" s="62"/>
    </row>
    <row r="36" spans="7:17" ht="21.75" customHeight="1">
      <c r="G36" s="28"/>
      <c r="H36" s="58" t="s">
        <v>55</v>
      </c>
      <c r="I36" s="59">
        <v>8159</v>
      </c>
      <c r="J36" s="69">
        <f>I36*0.08</f>
        <v>652.72</v>
      </c>
      <c r="K36" s="59">
        <v>120</v>
      </c>
      <c r="L36" s="69">
        <f>I36+J36+K36</f>
        <v>8931.7199999999993</v>
      </c>
      <c r="M36" s="73"/>
      <c r="N36" s="61">
        <v>450</v>
      </c>
      <c r="O36" s="61">
        <v>300</v>
      </c>
      <c r="P36" s="62"/>
      <c r="Q36" s="62"/>
    </row>
    <row r="37" spans="7:17" ht="21.75" customHeight="1">
      <c r="G37" s="28"/>
      <c r="H37" s="58" t="s">
        <v>56</v>
      </c>
      <c r="I37" s="59">
        <v>8063</v>
      </c>
      <c r="J37" s="69">
        <f>I37*0.08</f>
        <v>645.04</v>
      </c>
      <c r="K37" s="59">
        <v>120</v>
      </c>
      <c r="L37" s="69">
        <f>I37+J37+K37</f>
        <v>8828.0400000000009</v>
      </c>
      <c r="M37" s="73"/>
      <c r="N37" s="61">
        <v>440</v>
      </c>
      <c r="O37" s="61">
        <v>290</v>
      </c>
      <c r="P37" s="62"/>
      <c r="Q37" s="62"/>
    </row>
    <row r="38" spans="7:17">
      <c r="G38" s="28"/>
      <c r="H38" s="58" t="s">
        <v>57</v>
      </c>
      <c r="I38" s="59">
        <v>9273</v>
      </c>
      <c r="J38" s="69">
        <f>I38*0.08</f>
        <v>741.84</v>
      </c>
      <c r="K38" s="59">
        <v>120</v>
      </c>
      <c r="L38" s="69">
        <f>I38+J38+K38</f>
        <v>10134.84</v>
      </c>
      <c r="M38" s="73"/>
      <c r="N38" s="61">
        <v>520</v>
      </c>
      <c r="O38" s="61">
        <v>350</v>
      </c>
      <c r="P38" s="62"/>
      <c r="Q38" s="62"/>
    </row>
    <row r="39" spans="7:17">
      <c r="G39" s="28"/>
      <c r="H39" s="58" t="s">
        <v>58</v>
      </c>
      <c r="I39" s="59">
        <v>11016</v>
      </c>
      <c r="J39" s="69">
        <f>I39*0.08</f>
        <v>881.28</v>
      </c>
      <c r="K39" s="59">
        <v>120</v>
      </c>
      <c r="L39" s="69">
        <f>I39+J39+K39</f>
        <v>12017.28</v>
      </c>
      <c r="M39" s="73"/>
      <c r="N39" s="61">
        <v>700</v>
      </c>
      <c r="O39" s="61">
        <v>450</v>
      </c>
      <c r="P39" s="62"/>
      <c r="Q39" s="62"/>
    </row>
    <row r="40" spans="7:17">
      <c r="G40" s="28"/>
      <c r="H40" s="58" t="s">
        <v>59</v>
      </c>
      <c r="I40" s="59">
        <v>11980</v>
      </c>
      <c r="J40" s="69">
        <f>I40*0.08</f>
        <v>958.4</v>
      </c>
      <c r="K40" s="59">
        <v>120</v>
      </c>
      <c r="L40" s="69">
        <f>I40+J40+K40</f>
        <v>13058.4</v>
      </c>
      <c r="M40" s="73"/>
      <c r="N40" s="61">
        <v>700</v>
      </c>
      <c r="O40" s="61">
        <v>450</v>
      </c>
      <c r="P40" s="62"/>
      <c r="Q40" s="62"/>
    </row>
    <row r="41" spans="7:17">
      <c r="G41" s="28"/>
      <c r="H41" s="58" t="s">
        <v>60</v>
      </c>
      <c r="I41" s="59">
        <v>12241</v>
      </c>
      <c r="J41" s="69">
        <f>I41*0.08</f>
        <v>979.28</v>
      </c>
      <c r="K41" s="59">
        <v>120</v>
      </c>
      <c r="L41" s="69">
        <f>I41+J41+K41</f>
        <v>13340.28</v>
      </c>
      <c r="M41" s="73"/>
      <c r="N41" s="61">
        <v>700</v>
      </c>
      <c r="O41" s="61">
        <v>450</v>
      </c>
      <c r="P41" s="62"/>
      <c r="Q41" s="62"/>
    </row>
    <row r="42" spans="7:17">
      <c r="G42" s="28"/>
      <c r="H42" s="68" t="s">
        <v>61</v>
      </c>
      <c r="I42" s="69">
        <v>13739</v>
      </c>
      <c r="J42" s="69">
        <f>I42*0.08</f>
        <v>1099.1200000000001</v>
      </c>
      <c r="K42" s="59">
        <v>120</v>
      </c>
      <c r="L42" s="69">
        <f>I42+J42+K42</f>
        <v>14958.12</v>
      </c>
      <c r="M42" s="73"/>
      <c r="N42" s="61">
        <v>700</v>
      </c>
      <c r="O42" s="61">
        <v>450</v>
      </c>
      <c r="P42" s="62"/>
      <c r="Q42" s="62"/>
    </row>
    <row r="43" spans="7:17">
      <c r="G43" s="28"/>
      <c r="H43" s="68" t="s">
        <v>62</v>
      </c>
      <c r="I43" s="69">
        <v>6608</v>
      </c>
      <c r="J43" s="69">
        <f>I43*0.08</f>
        <v>528.64</v>
      </c>
      <c r="K43" s="59">
        <v>120</v>
      </c>
      <c r="L43" s="69">
        <f>I43+J43+K43</f>
        <v>7256.64</v>
      </c>
      <c r="M43" s="73"/>
      <c r="N43" s="61">
        <v>440</v>
      </c>
      <c r="O43" s="61">
        <v>290</v>
      </c>
      <c r="P43" s="62"/>
      <c r="Q43" s="62"/>
    </row>
    <row r="44" spans="7:17">
      <c r="G44" s="28"/>
      <c r="H44" s="68" t="s">
        <v>63</v>
      </c>
      <c r="I44" s="69">
        <v>8151</v>
      </c>
      <c r="J44" s="69">
        <f>I44*0.08</f>
        <v>652.08000000000004</v>
      </c>
      <c r="K44" s="59">
        <v>120</v>
      </c>
      <c r="L44" s="69">
        <f>I44+J44+K44</f>
        <v>8923.08</v>
      </c>
      <c r="M44" s="73"/>
      <c r="N44" s="61">
        <v>520</v>
      </c>
      <c r="O44" s="61">
        <v>350</v>
      </c>
      <c r="P44" s="62"/>
      <c r="Q44" s="62"/>
    </row>
    <row r="45" spans="7:17">
      <c r="G45" s="28"/>
      <c r="H45" s="58" t="s">
        <v>64</v>
      </c>
      <c r="I45" s="59">
        <v>7661</v>
      </c>
      <c r="J45" s="69">
        <f>I45*0.08</f>
        <v>612.88</v>
      </c>
      <c r="K45" s="59">
        <v>120</v>
      </c>
      <c r="L45" s="69">
        <f>I45+J45+K45</f>
        <v>8393.8799999999992</v>
      </c>
      <c r="M45" s="73"/>
      <c r="N45" s="61">
        <v>500</v>
      </c>
      <c r="O45" s="61">
        <v>350</v>
      </c>
      <c r="P45" s="62"/>
      <c r="Q45" s="62"/>
    </row>
    <row r="46" spans="7:17">
      <c r="G46" s="28"/>
      <c r="H46" s="58" t="s">
        <v>65</v>
      </c>
      <c r="I46" s="59">
        <v>9506</v>
      </c>
      <c r="J46" s="69">
        <f>I46*0.08</f>
        <v>760.48</v>
      </c>
      <c r="K46" s="59">
        <v>120</v>
      </c>
      <c r="L46" s="69">
        <f>I46+J46+K46</f>
        <v>10386.48</v>
      </c>
      <c r="M46" s="73"/>
      <c r="N46" s="61">
        <v>550</v>
      </c>
      <c r="O46" s="61">
        <v>380</v>
      </c>
      <c r="P46" s="62"/>
      <c r="Q46" s="62"/>
    </row>
    <row r="47" spans="7:17">
      <c r="G47" s="28"/>
      <c r="H47" s="58" t="s">
        <v>66</v>
      </c>
      <c r="I47" s="59">
        <v>14690</v>
      </c>
      <c r="J47" s="69">
        <f>I47*0.08</f>
        <v>1175.2</v>
      </c>
      <c r="K47" s="59">
        <v>120</v>
      </c>
      <c r="L47" s="69">
        <f>I47+J47+K47</f>
        <v>15985.2</v>
      </c>
      <c r="M47" s="61"/>
      <c r="N47" s="61">
        <v>700</v>
      </c>
      <c r="O47" s="61">
        <v>450</v>
      </c>
      <c r="P47" s="62"/>
      <c r="Q47" s="62"/>
    </row>
    <row r="48" spans="7:17">
      <c r="G48" s="28"/>
      <c r="H48" s="58" t="s">
        <v>67</v>
      </c>
      <c r="I48" s="59">
        <v>12241</v>
      </c>
      <c r="J48" s="69">
        <f>I48*0.08</f>
        <v>979.28</v>
      </c>
      <c r="K48" s="59">
        <v>120</v>
      </c>
      <c r="L48" s="69">
        <f>I48+J48+K48</f>
        <v>13340.28</v>
      </c>
      <c r="M48" s="61"/>
      <c r="N48" s="61">
        <v>700</v>
      </c>
      <c r="O48" s="61">
        <v>450</v>
      </c>
      <c r="P48" s="62"/>
      <c r="Q48" s="62"/>
    </row>
    <row r="49" spans="7:17">
      <c r="G49" s="28"/>
      <c r="H49" s="68" t="s">
        <v>68</v>
      </c>
      <c r="I49" s="69">
        <v>12241</v>
      </c>
      <c r="J49" s="69">
        <f>I49*0.08</f>
        <v>979.28</v>
      </c>
      <c r="K49" s="59">
        <v>120</v>
      </c>
      <c r="L49" s="69">
        <f>I49+J49+K49</f>
        <v>13340.28</v>
      </c>
      <c r="M49" s="61"/>
      <c r="N49" s="61">
        <v>700</v>
      </c>
      <c r="O49" s="61">
        <v>450</v>
      </c>
      <c r="P49" s="62"/>
      <c r="Q49" s="62"/>
    </row>
    <row r="50" spans="7:17">
      <c r="G50" s="28"/>
      <c r="H50" s="68" t="s">
        <v>69</v>
      </c>
      <c r="I50" s="69">
        <v>12236</v>
      </c>
      <c r="J50" s="69">
        <f>I50*0.08</f>
        <v>978.88</v>
      </c>
      <c r="K50" s="59">
        <v>120</v>
      </c>
      <c r="L50" s="69">
        <f>I50+J50+K50</f>
        <v>13334.88</v>
      </c>
      <c r="M50" s="61"/>
      <c r="N50" s="61">
        <v>700</v>
      </c>
      <c r="O50" s="61">
        <v>450</v>
      </c>
      <c r="P50" s="62"/>
      <c r="Q50" s="62"/>
    </row>
    <row r="51" spans="7:17">
      <c r="G51" s="28"/>
      <c r="H51" s="68" t="s">
        <v>70</v>
      </c>
      <c r="I51" s="69">
        <v>12486</v>
      </c>
      <c r="J51" s="69">
        <f>I51*0.08</f>
        <v>998.88</v>
      </c>
      <c r="K51" s="59">
        <v>120</v>
      </c>
      <c r="L51" s="69">
        <f>I51+J51+K51</f>
        <v>13604.88</v>
      </c>
      <c r="M51" s="61"/>
      <c r="N51" s="61">
        <v>700</v>
      </c>
      <c r="O51" s="61">
        <v>450</v>
      </c>
      <c r="P51" s="62"/>
      <c r="Q51" s="62"/>
    </row>
    <row r="52" spans="7:17">
      <c r="G52" s="28"/>
      <c r="H52" s="68" t="s">
        <v>71</v>
      </c>
      <c r="I52" s="69">
        <v>7637</v>
      </c>
      <c r="J52" s="69">
        <f>I52*0.08</f>
        <v>610.96</v>
      </c>
      <c r="K52" s="59">
        <v>120</v>
      </c>
      <c r="L52" s="69">
        <f>I52+J52+K52</f>
        <v>8367.9599999999991</v>
      </c>
      <c r="M52" s="73"/>
      <c r="N52" s="61">
        <v>500</v>
      </c>
      <c r="O52" s="61">
        <v>350</v>
      </c>
      <c r="P52" s="62"/>
      <c r="Q52" s="62"/>
    </row>
    <row r="53" spans="7:17">
      <c r="G53" s="28"/>
      <c r="H53" s="68" t="s">
        <v>72</v>
      </c>
      <c r="I53" s="69">
        <v>8967</v>
      </c>
      <c r="J53" s="69">
        <f>I53*0.08</f>
        <v>717.36</v>
      </c>
      <c r="K53" s="59">
        <v>120</v>
      </c>
      <c r="L53" s="69">
        <f>I53+J53+K53</f>
        <v>9804.36</v>
      </c>
      <c r="M53" s="61"/>
      <c r="N53" s="61">
        <v>550</v>
      </c>
      <c r="O53" s="61">
        <v>380</v>
      </c>
      <c r="P53" s="62"/>
      <c r="Q53" s="62"/>
    </row>
    <row r="54" spans="7:17">
      <c r="G54" s="28"/>
      <c r="H54" s="68" t="s">
        <v>73</v>
      </c>
      <c r="I54" s="69">
        <v>13057</v>
      </c>
      <c r="J54" s="69">
        <f>I54*0.08</f>
        <v>1044.56</v>
      </c>
      <c r="K54" s="59">
        <v>120</v>
      </c>
      <c r="L54" s="69">
        <f>I54+J54+K54</f>
        <v>14221.56</v>
      </c>
      <c r="M54" s="73"/>
      <c r="N54" s="73">
        <v>700</v>
      </c>
      <c r="O54" s="73">
        <v>450</v>
      </c>
      <c r="P54" s="62"/>
      <c r="Q54" s="62"/>
    </row>
    <row r="55" spans="7:17">
      <c r="G55" s="28"/>
      <c r="H55" s="68" t="s">
        <v>74</v>
      </c>
      <c r="I55" s="69">
        <v>9507</v>
      </c>
      <c r="J55" s="69">
        <f>I55*0.08</f>
        <v>760.56000000000006</v>
      </c>
      <c r="K55" s="59">
        <v>120</v>
      </c>
      <c r="L55" s="69">
        <f>I55+J55+K55</f>
        <v>10387.56</v>
      </c>
      <c r="M55" s="61"/>
      <c r="N55" s="61">
        <v>550</v>
      </c>
      <c r="O55" s="61">
        <v>380</v>
      </c>
      <c r="P55" s="62"/>
      <c r="Q55" s="62"/>
    </row>
    <row r="56" spans="7:17">
      <c r="G56" s="28"/>
      <c r="H56" s="68" t="s">
        <v>75</v>
      </c>
      <c r="I56" s="69">
        <v>10732</v>
      </c>
      <c r="J56" s="69">
        <f>I56*0.08</f>
        <v>858.56000000000006</v>
      </c>
      <c r="K56" s="59">
        <v>120</v>
      </c>
      <c r="L56" s="69">
        <f>I56+J56+K56</f>
        <v>11710.56</v>
      </c>
      <c r="M56" s="61"/>
      <c r="N56" s="61">
        <v>700</v>
      </c>
      <c r="O56" s="61">
        <v>450</v>
      </c>
      <c r="P56" s="62"/>
      <c r="Q56" s="62"/>
    </row>
    <row r="57" spans="7:17">
      <c r="G57" s="28"/>
      <c r="H57" s="68" t="s">
        <v>76</v>
      </c>
      <c r="I57" s="69">
        <v>13181</v>
      </c>
      <c r="J57" s="69">
        <f>I57*0.08</f>
        <v>1054.48</v>
      </c>
      <c r="K57" s="59">
        <v>120</v>
      </c>
      <c r="L57" s="69">
        <f>I57+J57+K57</f>
        <v>14355.48</v>
      </c>
      <c r="M57" s="61"/>
      <c r="N57" s="61">
        <v>700</v>
      </c>
      <c r="O57" s="61">
        <v>450</v>
      </c>
      <c r="P57" s="62"/>
      <c r="Q57" s="62"/>
    </row>
    <row r="58" spans="7:17">
      <c r="G58" s="28"/>
      <c r="H58" s="68" t="s">
        <v>77</v>
      </c>
      <c r="I58" s="69">
        <v>9935</v>
      </c>
      <c r="J58" s="69">
        <f>I58*0.08</f>
        <v>794.80000000000007</v>
      </c>
      <c r="K58" s="59">
        <v>120</v>
      </c>
      <c r="L58" s="69">
        <f>I58+J58+K58</f>
        <v>10849.8</v>
      </c>
      <c r="M58" s="61"/>
      <c r="N58" s="61">
        <v>650</v>
      </c>
      <c r="O58" s="61">
        <v>430</v>
      </c>
      <c r="P58" s="90"/>
      <c r="Q58" s="90"/>
    </row>
    <row r="59" spans="7:17">
      <c r="G59" s="28"/>
      <c r="H59" s="68" t="s">
        <v>78</v>
      </c>
      <c r="I59" s="69">
        <v>16859</v>
      </c>
      <c r="J59" s="69">
        <f>I59*0.08</f>
        <v>1348.72</v>
      </c>
      <c r="K59" s="59">
        <v>120</v>
      </c>
      <c r="L59" s="69">
        <f>I59+J59+K59</f>
        <v>18327.72</v>
      </c>
      <c r="M59" s="61"/>
      <c r="N59" s="61">
        <v>700</v>
      </c>
      <c r="O59" s="61">
        <v>450</v>
      </c>
      <c r="P59" s="90"/>
      <c r="Q59" s="90"/>
    </row>
    <row r="60" spans="7:17">
      <c r="G60" s="28"/>
      <c r="H60" s="68" t="s">
        <v>79</v>
      </c>
      <c r="I60" s="69">
        <v>11322</v>
      </c>
      <c r="J60" s="69">
        <f>I60*0.08</f>
        <v>905.76</v>
      </c>
      <c r="K60" s="59">
        <v>120</v>
      </c>
      <c r="L60" s="69">
        <f>I60+J60+K60</f>
        <v>12347.76</v>
      </c>
      <c r="M60" s="61"/>
      <c r="N60" s="61">
        <v>700</v>
      </c>
      <c r="O60" s="61">
        <v>450</v>
      </c>
      <c r="P60" s="90"/>
      <c r="Q60" s="90"/>
    </row>
    <row r="61" spans="7:17">
      <c r="G61" s="28"/>
      <c r="H61" s="68" t="s">
        <v>80</v>
      </c>
      <c r="I61" s="69">
        <v>15509</v>
      </c>
      <c r="J61" s="69">
        <f>I61*0.08</f>
        <v>1240.72</v>
      </c>
      <c r="K61" s="59">
        <v>120</v>
      </c>
      <c r="L61" s="69">
        <f>I61+J61+K61</f>
        <v>16869.72</v>
      </c>
      <c r="M61" s="61"/>
      <c r="N61" s="61">
        <v>700</v>
      </c>
      <c r="O61" s="61">
        <v>450</v>
      </c>
      <c r="P61" s="90"/>
      <c r="Q61" s="90"/>
    </row>
    <row r="62" spans="7:17">
      <c r="G62" s="28"/>
      <c r="H62" s="68" t="s">
        <v>81</v>
      </c>
      <c r="I62" s="69">
        <v>18118</v>
      </c>
      <c r="J62" s="69">
        <f>I62*0.08</f>
        <v>1449.44</v>
      </c>
      <c r="K62" s="59">
        <v>120</v>
      </c>
      <c r="L62" s="69">
        <f>I62+J62+K62</f>
        <v>19687.439999999999</v>
      </c>
      <c r="M62" s="61"/>
      <c r="N62" s="61">
        <v>700</v>
      </c>
      <c r="O62" s="61">
        <v>450</v>
      </c>
      <c r="P62" s="90"/>
      <c r="Q62" s="90"/>
    </row>
    <row r="63" spans="7:17">
      <c r="G63" s="28"/>
      <c r="H63" s="68" t="s">
        <v>82</v>
      </c>
      <c r="I63" s="69">
        <v>12159</v>
      </c>
      <c r="J63" s="69">
        <f>I63*0.08</f>
        <v>972.72</v>
      </c>
      <c r="K63" s="59">
        <v>120</v>
      </c>
      <c r="L63" s="69">
        <f>I63+J63+K63</f>
        <v>13251.72</v>
      </c>
      <c r="M63" s="61"/>
      <c r="N63" s="61">
        <v>700</v>
      </c>
      <c r="O63" s="61">
        <v>450</v>
      </c>
      <c r="P63" s="90"/>
      <c r="Q63" s="90"/>
    </row>
    <row r="64" spans="7:17">
      <c r="G64" s="28"/>
      <c r="H64" s="68" t="s">
        <v>83</v>
      </c>
      <c r="I64" s="69">
        <v>15996</v>
      </c>
      <c r="J64" s="69">
        <f>I64*0.08</f>
        <v>1279.68</v>
      </c>
      <c r="K64" s="59">
        <v>120</v>
      </c>
      <c r="L64" s="69">
        <f>I64+J64+K64</f>
        <v>17395.68</v>
      </c>
      <c r="M64" s="61"/>
      <c r="N64" s="61">
        <v>700</v>
      </c>
      <c r="O64" s="61">
        <v>450</v>
      </c>
      <c r="P64" s="90"/>
      <c r="Q64" s="90"/>
    </row>
    <row r="65" spans="7:17">
      <c r="G65" s="28"/>
      <c r="H65" s="58" t="s">
        <v>84</v>
      </c>
      <c r="I65" s="59">
        <v>6278</v>
      </c>
      <c r="J65" s="69">
        <f>I65*0.08</f>
        <v>502.24</v>
      </c>
      <c r="K65" s="59">
        <v>120</v>
      </c>
      <c r="L65" s="69">
        <f>I65+J65+K65</f>
        <v>6900.24</v>
      </c>
      <c r="M65" s="73"/>
      <c r="N65" s="73">
        <v>400</v>
      </c>
      <c r="O65" s="73">
        <v>280</v>
      </c>
      <c r="P65" s="90"/>
      <c r="Q65" s="90"/>
    </row>
    <row r="66" spans="7:17">
      <c r="G66" s="28"/>
      <c r="H66" s="58" t="s">
        <v>85</v>
      </c>
      <c r="I66" s="59">
        <v>7750</v>
      </c>
      <c r="J66" s="69">
        <f>I66*0.08</f>
        <v>620</v>
      </c>
      <c r="K66" s="59">
        <v>120</v>
      </c>
      <c r="L66" s="69">
        <f>I66+J66+K66</f>
        <v>8490</v>
      </c>
      <c r="M66" s="61"/>
      <c r="N66" s="61">
        <v>450</v>
      </c>
      <c r="O66" s="61">
        <v>300</v>
      </c>
      <c r="P66" s="90"/>
      <c r="Q66" s="90"/>
    </row>
    <row r="67" spans="7:17">
      <c r="G67" s="28"/>
      <c r="H67" s="58" t="s">
        <v>86</v>
      </c>
      <c r="I67" s="59">
        <v>10199</v>
      </c>
      <c r="J67" s="69">
        <f>I67*0.08</f>
        <v>815.92000000000007</v>
      </c>
      <c r="K67" s="59">
        <v>120</v>
      </c>
      <c r="L67" s="69">
        <f>I67+J67+K67</f>
        <v>11134.92</v>
      </c>
      <c r="M67" s="73"/>
      <c r="N67" s="73">
        <v>700</v>
      </c>
      <c r="O67" s="73">
        <v>450</v>
      </c>
      <c r="P67" s="90"/>
      <c r="Q67" s="90"/>
    </row>
    <row r="68" spans="7:17">
      <c r="G68" s="28"/>
      <c r="H68" s="68" t="s">
        <v>87</v>
      </c>
      <c r="I68" s="69">
        <v>9596</v>
      </c>
      <c r="J68" s="69">
        <f>I68*0.08</f>
        <v>767.68000000000006</v>
      </c>
      <c r="K68" s="59">
        <v>120</v>
      </c>
      <c r="L68" s="69">
        <f>I68+J68+K68</f>
        <v>10483.68</v>
      </c>
      <c r="M68" s="73"/>
      <c r="N68" s="61">
        <v>700</v>
      </c>
      <c r="O68" s="61">
        <v>450</v>
      </c>
      <c r="P68" s="90"/>
      <c r="Q68" s="90"/>
    </row>
    <row r="69" spans="7:17">
      <c r="G69" s="28"/>
      <c r="H69" s="68" t="s">
        <v>88</v>
      </c>
      <c r="I69" s="69">
        <v>11996</v>
      </c>
      <c r="J69" s="69">
        <f>I69*0.08</f>
        <v>959.68000000000006</v>
      </c>
      <c r="K69" s="59">
        <v>120</v>
      </c>
      <c r="L69" s="69">
        <f>I69+J69+K69</f>
        <v>13075.68</v>
      </c>
      <c r="M69" s="73"/>
      <c r="N69" s="73">
        <v>700</v>
      </c>
      <c r="O69" s="73">
        <v>450</v>
      </c>
      <c r="P69" s="90"/>
      <c r="Q69" s="90"/>
    </row>
    <row r="70" spans="7:17">
      <c r="G70" s="28"/>
      <c r="H70" s="68" t="s">
        <v>89</v>
      </c>
      <c r="I70" s="69">
        <v>13196</v>
      </c>
      <c r="J70" s="69">
        <f>I70*0.08</f>
        <v>1055.68</v>
      </c>
      <c r="K70" s="59">
        <v>120</v>
      </c>
      <c r="L70" s="69">
        <f>I70+J70+K70</f>
        <v>14371.68</v>
      </c>
      <c r="M70" s="73"/>
      <c r="N70" s="61">
        <v>700</v>
      </c>
      <c r="O70" s="61">
        <v>450</v>
      </c>
      <c r="P70" s="90"/>
      <c r="Q70" s="90"/>
    </row>
    <row r="71" spans="7:17">
      <c r="G71" s="28"/>
      <c r="H71" s="91" t="s">
        <v>90</v>
      </c>
      <c r="I71" s="59">
        <v>15596</v>
      </c>
      <c r="J71" s="69">
        <f>I71*0.08</f>
        <v>1247.68</v>
      </c>
      <c r="K71" s="59">
        <v>120</v>
      </c>
      <c r="L71" s="69">
        <f>I71+J71+K71</f>
        <v>16963.68</v>
      </c>
      <c r="M71" s="73"/>
      <c r="N71" s="61">
        <v>700</v>
      </c>
      <c r="O71" s="61">
        <v>450</v>
      </c>
      <c r="P71" s="90"/>
      <c r="Q71" s="90"/>
    </row>
    <row r="72" spans="7:17">
      <c r="G72" s="28"/>
      <c r="H72" s="91" t="s">
        <v>25</v>
      </c>
      <c r="I72" s="59">
        <v>14796</v>
      </c>
      <c r="J72" s="69">
        <f>I72*0.08</f>
        <v>1183.68</v>
      </c>
      <c r="K72" s="59">
        <v>120</v>
      </c>
      <c r="L72" s="69">
        <f>I72+J72+K72</f>
        <v>16099.68</v>
      </c>
      <c r="M72" s="73"/>
      <c r="N72" s="73">
        <v>700</v>
      </c>
      <c r="O72" s="73">
        <v>450</v>
      </c>
      <c r="P72" s="90"/>
      <c r="Q72" s="90"/>
    </row>
    <row r="73" spans="7:17">
      <c r="G73" s="28"/>
      <c r="H73" s="91" t="s">
        <v>91</v>
      </c>
      <c r="I73" s="59">
        <v>17196</v>
      </c>
      <c r="J73" s="69">
        <f>I73*0.08</f>
        <v>1375.68</v>
      </c>
      <c r="K73" s="59">
        <v>120</v>
      </c>
      <c r="L73" s="69">
        <f>I73+J73+K73</f>
        <v>18691.68</v>
      </c>
      <c r="M73" s="73"/>
      <c r="N73" s="61">
        <v>700</v>
      </c>
      <c r="O73" s="61">
        <v>450</v>
      </c>
      <c r="P73" s="90"/>
      <c r="Q73" s="90"/>
    </row>
    <row r="74" spans="7:17">
      <c r="G74" s="28"/>
      <c r="H74" s="91" t="s">
        <v>92</v>
      </c>
      <c r="I74" s="59">
        <v>5302</v>
      </c>
      <c r="J74" s="69">
        <f>I74*0.08</f>
        <v>424.16</v>
      </c>
      <c r="K74" s="59">
        <v>120</v>
      </c>
      <c r="L74" s="69">
        <f>I74+J74+K74</f>
        <v>5846.16</v>
      </c>
      <c r="M74" s="73"/>
      <c r="N74" s="73">
        <v>300</v>
      </c>
      <c r="O74" s="73">
        <v>200</v>
      </c>
      <c r="P74" s="90"/>
      <c r="Q74" s="90"/>
    </row>
    <row r="75" spans="7:17">
      <c r="G75" s="28"/>
      <c r="H75" s="91" t="s">
        <v>93</v>
      </c>
      <c r="I75" s="59">
        <v>7078</v>
      </c>
      <c r="J75" s="69">
        <f>I75*0.08</f>
        <v>566.24</v>
      </c>
      <c r="K75" s="59">
        <v>120</v>
      </c>
      <c r="L75" s="69">
        <f>I75+J75+K75</f>
        <v>7764.24</v>
      </c>
      <c r="M75" s="73"/>
      <c r="N75" s="61">
        <v>400</v>
      </c>
      <c r="O75" s="61">
        <v>260</v>
      </c>
      <c r="P75" s="90"/>
      <c r="Q75" s="90"/>
    </row>
    <row r="76" spans="7:17">
      <c r="G76" s="28"/>
      <c r="H76" s="68" t="s">
        <v>94</v>
      </c>
      <c r="I76" s="69">
        <v>5037</v>
      </c>
      <c r="J76" s="69">
        <f>I76*0.08</f>
        <v>402.96000000000004</v>
      </c>
      <c r="K76" s="59">
        <v>120</v>
      </c>
      <c r="L76" s="69">
        <f>I76+J76+K76</f>
        <v>5559.96</v>
      </c>
      <c r="N76" s="61">
        <v>260</v>
      </c>
      <c r="O76" s="61">
        <v>160</v>
      </c>
      <c r="P76" s="90"/>
      <c r="Q76" s="90"/>
    </row>
    <row r="77" spans="7:17">
      <c r="G77" s="28"/>
      <c r="H77" s="68" t="s">
        <v>95</v>
      </c>
      <c r="I77" s="69">
        <v>1344</v>
      </c>
      <c r="J77" s="69">
        <f>I77*0.08</f>
        <v>107.52</v>
      </c>
      <c r="K77" s="59">
        <v>120</v>
      </c>
      <c r="L77" s="69">
        <f>I77+J77+K77</f>
        <v>1571.52</v>
      </c>
      <c r="N77" s="61">
        <v>80</v>
      </c>
      <c r="O77" s="61">
        <v>40</v>
      </c>
      <c r="P77" s="90"/>
      <c r="Q77" s="90"/>
    </row>
    <row r="78" spans="7:17">
      <c r="G78" s="28"/>
      <c r="H78" s="68" t="s">
        <v>96</v>
      </c>
      <c r="I78" s="69">
        <v>1595</v>
      </c>
      <c r="J78" s="69">
        <f>I78*0.08</f>
        <v>127.60000000000001</v>
      </c>
      <c r="K78" s="59">
        <v>120</v>
      </c>
      <c r="L78" s="69">
        <f>I78+J78+K78</f>
        <v>1842.6</v>
      </c>
      <c r="M78" s="73"/>
      <c r="N78" s="61">
        <v>240</v>
      </c>
      <c r="O78" s="61">
        <v>160</v>
      </c>
      <c r="P78" s="90"/>
      <c r="Q78" s="90"/>
    </row>
    <row r="79" spans="7:17">
      <c r="G79" s="28"/>
      <c r="H79" s="58" t="s">
        <v>97</v>
      </c>
      <c r="I79" s="59">
        <v>5152</v>
      </c>
      <c r="J79" s="69">
        <f>I79*0.08</f>
        <v>412.16</v>
      </c>
      <c r="K79" s="59">
        <v>120</v>
      </c>
      <c r="L79" s="69">
        <f>I79+J79+K79</f>
        <v>5684.16</v>
      </c>
      <c r="M79" s="73"/>
      <c r="N79" s="61">
        <v>300</v>
      </c>
      <c r="O79" s="61">
        <v>200</v>
      </c>
      <c r="P79" s="90"/>
      <c r="Q79" s="90"/>
    </row>
    <row r="80" spans="7:17">
      <c r="G80" s="28"/>
      <c r="H80" s="68" t="s">
        <v>98</v>
      </c>
      <c r="I80" s="69">
        <v>7555</v>
      </c>
      <c r="J80" s="69">
        <f>I80*0.08</f>
        <v>604.4</v>
      </c>
      <c r="K80" s="59">
        <v>120</v>
      </c>
      <c r="L80" s="69">
        <f>I80+J80+K80</f>
        <v>8279.4</v>
      </c>
      <c r="M80" s="73"/>
      <c r="N80" s="61">
        <v>420</v>
      </c>
      <c r="O80" s="61">
        <v>280</v>
      </c>
      <c r="P80" s="90"/>
      <c r="Q80" s="90"/>
    </row>
    <row r="81" spans="7:17">
      <c r="G81" s="28"/>
      <c r="H81" s="68" t="s">
        <v>99</v>
      </c>
      <c r="I81" s="69">
        <v>2151</v>
      </c>
      <c r="J81" s="69">
        <f>I81*0.08</f>
        <v>172.08</v>
      </c>
      <c r="K81" s="59">
        <v>120</v>
      </c>
      <c r="L81" s="69">
        <f>I81+J81+K81</f>
        <v>2443.08</v>
      </c>
      <c r="M81" s="73"/>
      <c r="N81" s="61">
        <v>120</v>
      </c>
      <c r="O81" s="61">
        <v>80</v>
      </c>
      <c r="P81" s="90"/>
      <c r="Q81" s="90"/>
    </row>
    <row r="82" spans="7:17">
      <c r="G82" s="28"/>
      <c r="H82" s="68" t="s">
        <v>100</v>
      </c>
      <c r="I82" s="69">
        <v>3610</v>
      </c>
      <c r="J82" s="69">
        <f>I82*0.08</f>
        <v>288.8</v>
      </c>
      <c r="K82" s="59">
        <v>120</v>
      </c>
      <c r="L82" s="69">
        <f>I82+J82+K82</f>
        <v>4018.8</v>
      </c>
      <c r="M82" s="73"/>
      <c r="N82" s="61">
        <v>200</v>
      </c>
      <c r="O82" s="61">
        <v>150</v>
      </c>
      <c r="P82" s="90"/>
      <c r="Q82" s="90"/>
    </row>
    <row r="83" spans="7:17">
      <c r="G83" s="28"/>
      <c r="H83" s="68" t="s">
        <v>101</v>
      </c>
      <c r="I83" s="69">
        <v>2971</v>
      </c>
      <c r="J83" s="69">
        <f>I83*0.08</f>
        <v>237.68</v>
      </c>
      <c r="K83" s="59">
        <v>120</v>
      </c>
      <c r="L83" s="69">
        <f>I83+J83+K83</f>
        <v>3328.68</v>
      </c>
      <c r="M83" s="73"/>
      <c r="N83" s="61">
        <v>200</v>
      </c>
      <c r="O83" s="61">
        <v>120</v>
      </c>
      <c r="P83" s="90"/>
      <c r="Q83" s="90"/>
    </row>
    <row r="84" spans="7:17">
      <c r="G84" s="28"/>
      <c r="H84" s="68" t="s">
        <v>102</v>
      </c>
      <c r="I84" s="69">
        <v>3180</v>
      </c>
      <c r="J84" s="69">
        <f>I84*0.08</f>
        <v>254.4</v>
      </c>
      <c r="K84" s="59">
        <v>120</v>
      </c>
      <c r="L84" s="69">
        <f>I84+J84+K84</f>
        <v>3554.4</v>
      </c>
      <c r="M84" s="73"/>
      <c r="N84" s="61">
        <v>260</v>
      </c>
      <c r="O84" s="61">
        <v>160</v>
      </c>
      <c r="P84" s="90"/>
      <c r="Q84" s="90"/>
    </row>
    <row r="85" spans="7:17">
      <c r="G85" s="28"/>
      <c r="H85" s="68" t="s">
        <v>103</v>
      </c>
      <c r="I85" s="69">
        <v>4822</v>
      </c>
      <c r="J85" s="69">
        <f>I85*0.08</f>
        <v>385.76</v>
      </c>
      <c r="K85" s="59">
        <v>120</v>
      </c>
      <c r="L85" s="69">
        <f>I85+J85+K85</f>
        <v>5327.76</v>
      </c>
      <c r="M85" s="73"/>
      <c r="N85" s="61">
        <v>200</v>
      </c>
      <c r="O85" s="61">
        <v>150</v>
      </c>
      <c r="P85" s="90"/>
      <c r="Q85" s="90"/>
    </row>
    <row r="86" spans="7:17">
      <c r="G86" s="28"/>
      <c r="H86" s="68" t="s">
        <v>104</v>
      </c>
      <c r="I86" s="69">
        <v>1955</v>
      </c>
      <c r="J86" s="69">
        <f>I86*0.08</f>
        <v>156.4</v>
      </c>
      <c r="K86" s="59">
        <v>120</v>
      </c>
      <c r="L86" s="69">
        <f>I86+J86+K86</f>
        <v>2231.4</v>
      </c>
      <c r="M86" s="73"/>
      <c r="N86" s="61">
        <v>120</v>
      </c>
      <c r="O86" s="61">
        <v>80</v>
      </c>
      <c r="P86" s="90"/>
      <c r="Q86" s="90"/>
    </row>
    <row r="87" spans="7:17">
      <c r="G87" s="28"/>
      <c r="H87" s="68" t="s">
        <v>105</v>
      </c>
      <c r="I87" s="69">
        <v>763</v>
      </c>
      <c r="J87" s="69">
        <f>I87*0.08</f>
        <v>61.04</v>
      </c>
      <c r="K87" s="59">
        <v>120</v>
      </c>
      <c r="L87" s="69">
        <f>I87+J87+K87</f>
        <v>944.04</v>
      </c>
      <c r="M87" s="73"/>
      <c r="N87" s="61" t="s">
        <v>17</v>
      </c>
      <c r="O87" s="61" t="s">
        <v>17</v>
      </c>
      <c r="P87" s="90"/>
      <c r="Q87" s="90"/>
    </row>
    <row r="88" spans="7:17">
      <c r="G88" s="28"/>
      <c r="H88" s="68" t="s">
        <v>106</v>
      </c>
      <c r="I88" s="69">
        <v>1278</v>
      </c>
      <c r="J88" s="69">
        <f>I88*0.08</f>
        <v>102.24000000000001</v>
      </c>
      <c r="K88" s="59">
        <v>120</v>
      </c>
      <c r="L88" s="69">
        <f>I88+J88+K88</f>
        <v>1500.24</v>
      </c>
      <c r="M88" s="73"/>
      <c r="N88" s="61" t="s">
        <v>17</v>
      </c>
      <c r="O88" s="61" t="s">
        <v>17</v>
      </c>
      <c r="P88" s="90"/>
      <c r="Q88" s="90"/>
    </row>
    <row r="89" spans="7:17">
      <c r="G89" s="28"/>
      <c r="H89" s="68" t="s">
        <v>107</v>
      </c>
      <c r="I89" s="69">
        <v>5592</v>
      </c>
      <c r="J89" s="69">
        <f>I89*0.08</f>
        <v>447.36</v>
      </c>
      <c r="K89" s="59">
        <v>120</v>
      </c>
      <c r="L89" s="69">
        <f>I89+J89+K89</f>
        <v>6159.36</v>
      </c>
      <c r="M89" s="73"/>
      <c r="N89" s="61">
        <v>320</v>
      </c>
      <c r="O89" s="61">
        <v>200</v>
      </c>
    </row>
    <row r="90" spans="7:17">
      <c r="G90" s="28"/>
      <c r="H90" s="68" t="s">
        <v>108</v>
      </c>
      <c r="I90" s="69">
        <v>6988</v>
      </c>
      <c r="J90" s="69">
        <f>I90*0.08</f>
        <v>559.04</v>
      </c>
      <c r="K90" s="59">
        <v>120</v>
      </c>
      <c r="L90" s="69">
        <f>I90+J90+K90</f>
        <v>7667.04</v>
      </c>
      <c r="M90" s="73"/>
      <c r="N90" s="61">
        <v>400</v>
      </c>
      <c r="O90" s="61">
        <v>270</v>
      </c>
    </row>
    <row r="91" spans="7:17">
      <c r="G91" s="28"/>
      <c r="H91" s="68" t="s">
        <v>109</v>
      </c>
      <c r="I91" s="69">
        <v>8715</v>
      </c>
      <c r="J91" s="69">
        <f>I91*0.08</f>
        <v>697.2</v>
      </c>
      <c r="K91" s="59">
        <v>120</v>
      </c>
      <c r="L91" s="69">
        <f>I91+J91+K91</f>
        <v>9532.2000000000007</v>
      </c>
      <c r="M91" s="73"/>
      <c r="N91" s="61">
        <v>500</v>
      </c>
      <c r="O91" s="61">
        <v>350</v>
      </c>
    </row>
    <row r="92" spans="7:17">
      <c r="G92" s="28"/>
      <c r="H92" s="68" t="s">
        <v>110</v>
      </c>
      <c r="I92" s="69">
        <v>9311</v>
      </c>
      <c r="J92" s="69">
        <f>I92*0.08</f>
        <v>744.88</v>
      </c>
      <c r="K92" s="59">
        <v>120</v>
      </c>
      <c r="L92" s="69">
        <f>I92+J92+K92</f>
        <v>10175.879999999999</v>
      </c>
      <c r="M92" s="73"/>
      <c r="N92" s="73">
        <v>520</v>
      </c>
      <c r="O92" s="73">
        <v>350</v>
      </c>
    </row>
    <row r="93" spans="7:17">
      <c r="G93" s="28"/>
      <c r="H93" s="68" t="s">
        <v>111</v>
      </c>
      <c r="I93" s="69">
        <v>9445</v>
      </c>
      <c r="J93" s="69">
        <f>I93*0.08</f>
        <v>755.6</v>
      </c>
      <c r="K93" s="59">
        <v>120</v>
      </c>
      <c r="L93" s="69">
        <f>I93+J93+K93</f>
        <v>10320.6</v>
      </c>
      <c r="M93" s="73"/>
      <c r="N93" s="73">
        <v>660</v>
      </c>
      <c r="O93" s="73">
        <v>430</v>
      </c>
    </row>
    <row r="94" spans="7:17">
      <c r="G94" s="28"/>
      <c r="H94" s="68" t="s">
        <v>112</v>
      </c>
      <c r="I94" s="69">
        <v>15412</v>
      </c>
      <c r="J94" s="69">
        <f>I94*0.08</f>
        <v>1232.96</v>
      </c>
      <c r="K94" s="59">
        <v>120</v>
      </c>
      <c r="L94" s="69">
        <f>I94+J94+K94</f>
        <v>16764.96</v>
      </c>
      <c r="M94" s="73"/>
      <c r="N94" s="73">
        <v>700</v>
      </c>
      <c r="O94" s="73">
        <v>450</v>
      </c>
    </row>
    <row r="95" spans="7:17">
      <c r="G95" s="28"/>
      <c r="H95" s="68" t="s">
        <v>113</v>
      </c>
      <c r="I95" s="69">
        <v>9535</v>
      </c>
      <c r="J95" s="69">
        <f>I95*0.08</f>
        <v>762.80000000000007</v>
      </c>
      <c r="K95" s="59">
        <v>120</v>
      </c>
      <c r="L95" s="69">
        <f>I95+J95+K95</f>
        <v>10417.799999999999</v>
      </c>
      <c r="M95" s="73"/>
      <c r="N95" s="73">
        <v>550</v>
      </c>
      <c r="O95" s="73">
        <v>380</v>
      </c>
    </row>
    <row r="96" spans="7:17">
      <c r="G96" s="28"/>
      <c r="H96" s="68" t="s">
        <v>114</v>
      </c>
      <c r="I96" s="69">
        <v>14536</v>
      </c>
      <c r="J96" s="69">
        <f>I96*0.08</f>
        <v>1162.8800000000001</v>
      </c>
      <c r="K96" s="59">
        <v>120</v>
      </c>
      <c r="L96" s="69">
        <f>I96+J96+K96</f>
        <v>15818.880000000001</v>
      </c>
      <c r="M96" s="73"/>
      <c r="N96" s="73">
        <v>700</v>
      </c>
      <c r="O96" s="73">
        <v>450</v>
      </c>
    </row>
    <row r="97" spans="1:20">
      <c r="A97" s="28"/>
      <c r="B97" s="27"/>
      <c r="C97" s="28"/>
      <c r="D97" s="28"/>
      <c r="E97" s="28"/>
      <c r="F97" s="28"/>
      <c r="G97" s="28"/>
      <c r="H97" s="68" t="s">
        <v>115</v>
      </c>
      <c r="I97" s="69">
        <v>11599</v>
      </c>
      <c r="J97" s="69">
        <f>I97*0.08</f>
        <v>927.92000000000007</v>
      </c>
      <c r="K97" s="59">
        <v>120</v>
      </c>
      <c r="L97" s="69">
        <f>I97+J97+K97</f>
        <v>12646.92</v>
      </c>
      <c r="M97" s="73"/>
      <c r="N97" s="73">
        <v>700</v>
      </c>
      <c r="O97" s="73">
        <v>450</v>
      </c>
      <c r="R97" s="28"/>
      <c r="S97" s="28"/>
      <c r="T97" s="28"/>
    </row>
    <row r="98" spans="1:20">
      <c r="A98" s="28"/>
      <c r="B98" s="27"/>
      <c r="C98" s="28"/>
      <c r="D98" s="28"/>
      <c r="E98" s="28"/>
      <c r="F98" s="28"/>
      <c r="G98" s="28"/>
      <c r="H98" s="68" t="s">
        <v>116</v>
      </c>
      <c r="I98" s="69">
        <v>11599</v>
      </c>
      <c r="J98" s="69">
        <f>I98*0.08</f>
        <v>927.92000000000007</v>
      </c>
      <c r="K98" s="59">
        <v>120</v>
      </c>
      <c r="L98" s="69">
        <f>I98+J98+K98</f>
        <v>12646.92</v>
      </c>
      <c r="M98" s="73"/>
      <c r="N98" s="73">
        <v>700</v>
      </c>
      <c r="O98" s="73">
        <v>450</v>
      </c>
      <c r="R98" s="28"/>
      <c r="S98" s="28"/>
      <c r="T98" s="28"/>
    </row>
    <row r="99" spans="1:20">
      <c r="A99" s="28"/>
      <c r="B99" s="27"/>
      <c r="C99" s="28"/>
      <c r="D99" s="28"/>
      <c r="E99" s="28"/>
      <c r="F99" s="28"/>
      <c r="G99" s="28"/>
      <c r="H99" s="68" t="s">
        <v>117</v>
      </c>
      <c r="I99" s="69">
        <v>1576</v>
      </c>
      <c r="J99" s="69">
        <f>I99*0.08</f>
        <v>126.08</v>
      </c>
      <c r="K99" s="59">
        <v>120</v>
      </c>
      <c r="L99" s="69">
        <f>I99+J99+K99</f>
        <v>1822.08</v>
      </c>
      <c r="M99" s="73"/>
      <c r="N99" s="73">
        <v>120</v>
      </c>
      <c r="O99" s="73">
        <v>80</v>
      </c>
      <c r="R99" s="28"/>
      <c r="S99" s="28"/>
      <c r="T99" s="28"/>
    </row>
    <row r="100" spans="1:20">
      <c r="A100" s="28"/>
      <c r="B100" s="27"/>
      <c r="C100" s="28"/>
      <c r="D100" s="28"/>
      <c r="E100" s="28"/>
      <c r="F100" s="28"/>
      <c r="G100" s="28"/>
      <c r="H100" s="58" t="s">
        <v>118</v>
      </c>
      <c r="I100" s="59">
        <v>1748</v>
      </c>
      <c r="J100" s="69">
        <f>I100*0.08</f>
        <v>139.84</v>
      </c>
      <c r="K100" s="59">
        <v>120</v>
      </c>
      <c r="L100" s="69">
        <f>I100+J100+K100</f>
        <v>2007.84</v>
      </c>
      <c r="M100" s="73"/>
      <c r="N100" s="73">
        <v>120</v>
      </c>
      <c r="O100" s="73">
        <v>80</v>
      </c>
      <c r="R100" s="28"/>
      <c r="S100" s="28"/>
      <c r="T100" s="28"/>
    </row>
    <row r="101" spans="1:20">
      <c r="A101" s="28"/>
      <c r="B101" s="27"/>
      <c r="C101" s="28"/>
      <c r="D101" s="28"/>
      <c r="E101" s="28"/>
      <c r="F101" s="28"/>
      <c r="G101" s="28"/>
      <c r="H101" s="91" t="s">
        <v>119</v>
      </c>
      <c r="I101" s="59">
        <v>2208</v>
      </c>
      <c r="J101" s="69">
        <f>I101*0.08</f>
        <v>176.64000000000001</v>
      </c>
      <c r="K101" s="59">
        <v>120</v>
      </c>
      <c r="L101" s="69">
        <f>I101+J101+K101</f>
        <v>2504.64</v>
      </c>
      <c r="M101" s="73"/>
      <c r="N101" s="73">
        <v>150</v>
      </c>
      <c r="O101" s="73">
        <v>80</v>
      </c>
      <c r="R101" s="28"/>
      <c r="S101" s="28"/>
      <c r="T101" s="28"/>
    </row>
    <row r="102" spans="1:20">
      <c r="A102" s="28"/>
      <c r="B102" s="27"/>
      <c r="C102" s="28"/>
      <c r="D102" s="28"/>
      <c r="E102" s="28"/>
      <c r="F102" s="28"/>
      <c r="G102" s="28"/>
      <c r="H102" s="91" t="s">
        <v>120</v>
      </c>
      <c r="I102" s="59">
        <v>7800</v>
      </c>
      <c r="J102" s="69">
        <f>I102*0.08</f>
        <v>624</v>
      </c>
      <c r="K102" s="59">
        <v>120</v>
      </c>
      <c r="L102" s="69">
        <f>I102+J102+K102</f>
        <v>8544</v>
      </c>
      <c r="M102" s="73"/>
      <c r="N102" s="73">
        <v>440</v>
      </c>
      <c r="O102" s="73">
        <v>290</v>
      </c>
      <c r="R102" s="28"/>
      <c r="S102" s="28"/>
      <c r="T102" s="28"/>
    </row>
    <row r="103" spans="1:20">
      <c r="A103" s="28"/>
      <c r="B103" s="27"/>
      <c r="C103" s="28"/>
      <c r="D103" s="28"/>
      <c r="E103" s="28"/>
      <c r="F103" s="28"/>
      <c r="G103" s="28"/>
      <c r="H103" s="58" t="s">
        <v>121</v>
      </c>
      <c r="I103" s="59">
        <v>3804</v>
      </c>
      <c r="J103" s="69">
        <f>I103*0.08</f>
        <v>304.32</v>
      </c>
      <c r="K103" s="59">
        <v>120</v>
      </c>
      <c r="L103" s="69">
        <f>I103+J103+K103</f>
        <v>4228.32</v>
      </c>
      <c r="M103" s="73"/>
      <c r="N103" s="73">
        <v>260</v>
      </c>
      <c r="O103" s="73">
        <v>160</v>
      </c>
      <c r="R103" s="28"/>
      <c r="S103" s="28"/>
      <c r="T103" s="28"/>
    </row>
    <row r="104" spans="1:20">
      <c r="A104" s="28"/>
      <c r="B104" s="27"/>
      <c r="C104" s="28"/>
      <c r="D104" s="28"/>
      <c r="E104" s="28"/>
      <c r="F104" s="28"/>
      <c r="G104" s="28"/>
      <c r="H104" s="58" t="s">
        <v>122</v>
      </c>
      <c r="I104" s="59">
        <v>2364</v>
      </c>
      <c r="J104" s="69">
        <f>I104*0.08</f>
        <v>189.12</v>
      </c>
      <c r="K104" s="59">
        <v>120</v>
      </c>
      <c r="L104" s="69">
        <f>I104+J104+K104</f>
        <v>2673.12</v>
      </c>
      <c r="M104" s="73"/>
      <c r="N104" s="73">
        <v>150</v>
      </c>
      <c r="O104" s="73">
        <v>100</v>
      </c>
      <c r="R104" s="28"/>
      <c r="S104" s="28"/>
      <c r="T104" s="28"/>
    </row>
    <row r="105" spans="1:20">
      <c r="A105" s="28"/>
      <c r="B105" s="27"/>
      <c r="C105" s="28"/>
      <c r="D105" s="28"/>
      <c r="E105" s="28"/>
      <c r="F105" s="28"/>
      <c r="G105" s="28"/>
      <c r="H105" s="91" t="s">
        <v>123</v>
      </c>
      <c r="I105" s="59">
        <v>2496</v>
      </c>
      <c r="J105" s="69">
        <f>I105*0.08</f>
        <v>199.68</v>
      </c>
      <c r="K105" s="59">
        <v>120</v>
      </c>
      <c r="L105" s="69">
        <f>I105+J105+K105</f>
        <v>2815.68</v>
      </c>
      <c r="M105" s="73"/>
      <c r="N105" s="73">
        <v>150</v>
      </c>
      <c r="O105" s="73">
        <v>100</v>
      </c>
      <c r="R105" s="28"/>
      <c r="S105" s="28"/>
      <c r="T105" s="28"/>
    </row>
    <row r="106" spans="1:20">
      <c r="A106" s="28"/>
      <c r="B106" s="27"/>
      <c r="C106" s="28"/>
      <c r="D106" s="28"/>
      <c r="E106" s="28"/>
      <c r="F106" s="28"/>
      <c r="G106" s="28"/>
      <c r="H106" s="91" t="s">
        <v>124</v>
      </c>
      <c r="I106" s="59">
        <v>2876</v>
      </c>
      <c r="J106" s="69">
        <f>I106*0.08</f>
        <v>230.08</v>
      </c>
      <c r="K106" s="59">
        <v>120</v>
      </c>
      <c r="L106" s="69">
        <f>I106+J106+K106</f>
        <v>3226.08</v>
      </c>
      <c r="M106" s="73"/>
      <c r="N106" s="73">
        <v>170</v>
      </c>
      <c r="O106" s="73">
        <v>120</v>
      </c>
      <c r="R106" s="28"/>
      <c r="S106" s="28"/>
      <c r="T106" s="28"/>
    </row>
    <row r="107" spans="1:20">
      <c r="A107" s="28"/>
      <c r="B107" s="27"/>
      <c r="C107" s="28"/>
      <c r="D107" s="28"/>
      <c r="E107" s="28"/>
      <c r="F107" s="28"/>
      <c r="G107" s="28"/>
      <c r="H107" s="91" t="s">
        <v>125</v>
      </c>
      <c r="I107" s="59">
        <v>7916</v>
      </c>
      <c r="J107" s="69">
        <f>I107*0.08</f>
        <v>633.28</v>
      </c>
      <c r="K107" s="59">
        <v>120</v>
      </c>
      <c r="L107" s="69">
        <f>I107+J107+K107</f>
        <v>8669.2800000000007</v>
      </c>
      <c r="M107" s="73"/>
      <c r="N107" s="73">
        <v>450</v>
      </c>
      <c r="O107" s="73">
        <v>300</v>
      </c>
      <c r="R107" s="28"/>
      <c r="S107" s="28"/>
      <c r="T107" s="28"/>
    </row>
    <row r="108" spans="1:20">
      <c r="A108" s="28"/>
      <c r="B108" s="27"/>
      <c r="C108" s="28"/>
      <c r="D108" s="28"/>
      <c r="E108" s="28"/>
      <c r="F108" s="28"/>
      <c r="G108" s="28"/>
      <c r="H108" s="91" t="s">
        <v>126</v>
      </c>
      <c r="I108" s="59">
        <v>11840</v>
      </c>
      <c r="J108" s="69">
        <f>I108*0.08</f>
        <v>947.2</v>
      </c>
      <c r="K108" s="59">
        <v>120</v>
      </c>
      <c r="L108" s="69">
        <f>I108+J108+K108</f>
        <v>12907.2</v>
      </c>
      <c r="M108" s="73"/>
      <c r="N108" s="73">
        <v>700</v>
      </c>
      <c r="O108" s="73">
        <v>450</v>
      </c>
      <c r="R108" s="28"/>
      <c r="S108" s="28"/>
      <c r="T108" s="28"/>
    </row>
    <row r="109" spans="1:20">
      <c r="A109" s="28"/>
      <c r="B109" s="27"/>
      <c r="C109" s="28"/>
      <c r="D109" s="28"/>
      <c r="E109" s="28"/>
      <c r="F109" s="28"/>
      <c r="G109" s="28"/>
      <c r="H109" s="91" t="s">
        <v>127</v>
      </c>
      <c r="I109" s="59">
        <v>13116</v>
      </c>
      <c r="J109" s="69">
        <f>I109*0.08</f>
        <v>1049.28</v>
      </c>
      <c r="K109" s="59">
        <v>120</v>
      </c>
      <c r="L109" s="69">
        <f>I109+J109+K109</f>
        <v>14285.28</v>
      </c>
      <c r="M109" s="73"/>
      <c r="N109" s="73">
        <v>700</v>
      </c>
      <c r="O109" s="73">
        <v>450</v>
      </c>
      <c r="R109" s="28"/>
      <c r="S109" s="28"/>
      <c r="T109" s="28"/>
    </row>
    <row r="110" spans="1:20">
      <c r="A110" s="28"/>
      <c r="B110" s="27"/>
      <c r="C110" s="28"/>
      <c r="D110" s="28"/>
      <c r="E110" s="28"/>
      <c r="F110" s="28"/>
      <c r="G110" s="28"/>
      <c r="H110" s="91" t="s">
        <v>128</v>
      </c>
      <c r="I110" s="59">
        <v>20280</v>
      </c>
      <c r="J110" s="69">
        <f>I110*0.08</f>
        <v>1622.4</v>
      </c>
      <c r="K110" s="59">
        <v>120</v>
      </c>
      <c r="L110" s="69">
        <f>I110+J110+K110</f>
        <v>22022.400000000001</v>
      </c>
      <c r="M110" s="73"/>
      <c r="N110" s="73">
        <v>700</v>
      </c>
      <c r="O110" s="73">
        <v>450</v>
      </c>
      <c r="R110" s="28"/>
      <c r="S110" s="28"/>
      <c r="T110" s="28"/>
    </row>
    <row r="111" spans="1:20">
      <c r="A111" s="28"/>
      <c r="B111" s="27"/>
      <c r="C111" s="28"/>
      <c r="D111" s="28"/>
      <c r="E111" s="28"/>
      <c r="F111" s="28"/>
      <c r="G111" s="28"/>
      <c r="H111" s="91" t="s">
        <v>129</v>
      </c>
      <c r="I111" s="59">
        <v>5736</v>
      </c>
      <c r="J111" s="69">
        <f>I111*0.08</f>
        <v>458.88</v>
      </c>
      <c r="K111" s="59">
        <v>120</v>
      </c>
      <c r="L111" s="69">
        <f>I111+J111+K111</f>
        <v>6314.88</v>
      </c>
      <c r="M111" s="73"/>
      <c r="N111" s="73">
        <v>320</v>
      </c>
      <c r="O111" s="73">
        <v>200</v>
      </c>
      <c r="R111" s="28"/>
      <c r="S111" s="28"/>
      <c r="T111" s="28"/>
    </row>
    <row r="112" spans="1:20">
      <c r="A112" s="28"/>
      <c r="B112" s="27"/>
      <c r="C112" s="28"/>
      <c r="D112" s="28"/>
      <c r="E112" s="28"/>
      <c r="F112" s="28"/>
      <c r="G112" s="28"/>
      <c r="H112" s="91" t="s">
        <v>130</v>
      </c>
      <c r="I112" s="59">
        <v>4396</v>
      </c>
      <c r="J112" s="69">
        <f>I112*0.08</f>
        <v>351.68</v>
      </c>
      <c r="K112" s="59">
        <v>120</v>
      </c>
      <c r="L112" s="69">
        <f>I112+J112+K112</f>
        <v>4867.68</v>
      </c>
      <c r="M112" s="73"/>
      <c r="N112" s="73">
        <v>260</v>
      </c>
      <c r="O112" s="73">
        <v>160</v>
      </c>
      <c r="R112" s="28"/>
      <c r="S112" s="28"/>
      <c r="T112" s="28"/>
    </row>
    <row r="113" spans="1:20">
      <c r="A113" s="28"/>
      <c r="B113" s="27"/>
      <c r="C113" s="28"/>
      <c r="D113" s="28"/>
      <c r="E113" s="28"/>
      <c r="F113" s="28"/>
      <c r="G113" s="28"/>
      <c r="H113" s="58" t="s">
        <v>131</v>
      </c>
      <c r="I113" s="59">
        <v>8856</v>
      </c>
      <c r="J113" s="69">
        <f>I113*0.08</f>
        <v>708.48</v>
      </c>
      <c r="K113" s="59">
        <v>120</v>
      </c>
      <c r="L113" s="69">
        <f>I113+J113+K113</f>
        <v>9684.48</v>
      </c>
      <c r="M113" s="73"/>
      <c r="N113" s="73">
        <v>500</v>
      </c>
      <c r="O113" s="73">
        <v>350</v>
      </c>
      <c r="R113" s="28"/>
      <c r="S113" s="28"/>
      <c r="T113" s="28"/>
    </row>
    <row r="114" spans="1:20">
      <c r="A114" s="28"/>
      <c r="B114" s="27"/>
      <c r="C114" s="28"/>
      <c r="D114" s="28"/>
      <c r="E114" s="28"/>
      <c r="F114" s="28"/>
      <c r="G114" s="28"/>
      <c r="H114" s="91" t="s">
        <v>132</v>
      </c>
      <c r="I114" s="59">
        <v>5696</v>
      </c>
      <c r="J114" s="69">
        <f>I114*0.08</f>
        <v>455.68</v>
      </c>
      <c r="K114" s="59">
        <v>120</v>
      </c>
      <c r="L114" s="69">
        <f>I114+J114+K114</f>
        <v>6271.68</v>
      </c>
      <c r="M114" s="73"/>
      <c r="N114" s="73">
        <v>320</v>
      </c>
      <c r="O114" s="73">
        <v>200</v>
      </c>
      <c r="R114" s="28"/>
      <c r="S114" s="28"/>
      <c r="T114" s="28"/>
    </row>
    <row r="115" spans="1:20">
      <c r="A115" s="28"/>
      <c r="B115" s="27"/>
      <c r="C115" s="28"/>
      <c r="D115" s="28"/>
      <c r="E115" s="28"/>
      <c r="F115" s="28"/>
      <c r="G115" s="28"/>
      <c r="H115" s="91" t="s">
        <v>133</v>
      </c>
      <c r="I115" s="59">
        <v>7356</v>
      </c>
      <c r="J115" s="69">
        <f>I115*0.08</f>
        <v>588.48</v>
      </c>
      <c r="K115" s="59">
        <v>120</v>
      </c>
      <c r="L115" s="69">
        <f>I115+J115+K115</f>
        <v>8064.48</v>
      </c>
      <c r="N115" s="73">
        <v>420</v>
      </c>
      <c r="O115" s="73">
        <v>280</v>
      </c>
      <c r="R115" s="28"/>
      <c r="S115" s="28"/>
      <c r="T115" s="28"/>
    </row>
    <row r="116" spans="1:20">
      <c r="A116" s="28"/>
      <c r="B116" s="27"/>
      <c r="C116" s="28"/>
      <c r="D116" s="28"/>
      <c r="E116" s="28"/>
      <c r="F116" s="28"/>
      <c r="G116" s="28"/>
      <c r="H116" s="68" t="s">
        <v>134</v>
      </c>
      <c r="I116" s="69">
        <v>5096</v>
      </c>
      <c r="J116" s="69">
        <f>I116*0.08</f>
        <v>407.68</v>
      </c>
      <c r="K116" s="59">
        <v>120</v>
      </c>
      <c r="L116" s="69">
        <f>I116+J116+K116</f>
        <v>5623.68</v>
      </c>
      <c r="M116" s="73"/>
      <c r="N116" s="73">
        <v>300</v>
      </c>
      <c r="O116" s="73">
        <v>200</v>
      </c>
      <c r="R116" s="28"/>
      <c r="S116" s="28"/>
      <c r="T116" s="28"/>
    </row>
    <row r="117" spans="1:20">
      <c r="A117" s="28"/>
      <c r="B117" s="27"/>
      <c r="C117" s="28"/>
      <c r="D117" s="28"/>
      <c r="E117" s="28"/>
      <c r="F117" s="28"/>
      <c r="G117" s="28"/>
      <c r="H117" s="68" t="s">
        <v>135</v>
      </c>
      <c r="I117" s="69">
        <v>9096</v>
      </c>
      <c r="J117" s="69">
        <f>I117*0.08</f>
        <v>727.68000000000006</v>
      </c>
      <c r="K117" s="59">
        <v>120</v>
      </c>
      <c r="L117" s="69">
        <f>I117+J117+K117</f>
        <v>9943.68</v>
      </c>
      <c r="M117" s="73"/>
      <c r="N117" s="73">
        <v>500</v>
      </c>
      <c r="O117" s="73">
        <v>350</v>
      </c>
      <c r="R117" s="28"/>
      <c r="S117" s="28"/>
      <c r="T117" s="28"/>
    </row>
    <row r="118" spans="1:20">
      <c r="A118" s="28"/>
      <c r="B118" s="27"/>
      <c r="C118" s="28"/>
      <c r="D118" s="28"/>
      <c r="E118" s="28"/>
      <c r="F118" s="28"/>
      <c r="G118" s="28"/>
      <c r="H118" s="68" t="s">
        <v>136</v>
      </c>
      <c r="I118" s="69">
        <v>8596</v>
      </c>
      <c r="J118" s="69">
        <f>I118*0.08</f>
        <v>687.68000000000006</v>
      </c>
      <c r="K118" s="59">
        <v>120</v>
      </c>
      <c r="L118" s="69">
        <f>I118+J118+K118</f>
        <v>9403.68</v>
      </c>
      <c r="M118" s="73"/>
      <c r="N118" s="73">
        <v>470</v>
      </c>
      <c r="O118" s="73">
        <v>300</v>
      </c>
      <c r="R118" s="28"/>
      <c r="S118" s="28"/>
      <c r="T118" s="28"/>
    </row>
    <row r="119" spans="1:20">
      <c r="A119" s="28"/>
      <c r="B119" s="27"/>
      <c r="C119" s="28"/>
      <c r="D119" s="28"/>
      <c r="E119" s="28"/>
      <c r="F119" s="28"/>
      <c r="G119" s="28"/>
      <c r="H119" s="68" t="s">
        <v>137</v>
      </c>
      <c r="I119" s="69">
        <v>5367</v>
      </c>
      <c r="J119" s="69">
        <f>I119*0.08</f>
        <v>429.36</v>
      </c>
      <c r="K119" s="59">
        <v>120</v>
      </c>
      <c r="L119" s="69">
        <f>I119+J119+K119</f>
        <v>5916.36</v>
      </c>
      <c r="M119" s="73"/>
      <c r="N119" s="73">
        <v>380</v>
      </c>
      <c r="O119" s="73">
        <v>250</v>
      </c>
      <c r="R119" s="28"/>
      <c r="S119" s="28"/>
      <c r="T119" s="28"/>
    </row>
    <row r="120" spans="1:20">
      <c r="A120" s="28"/>
      <c r="B120" s="27"/>
      <c r="C120" s="28"/>
      <c r="D120" s="28"/>
      <c r="E120" s="28"/>
      <c r="F120" s="28"/>
      <c r="G120" s="28"/>
      <c r="H120" s="68" t="s">
        <v>138</v>
      </c>
      <c r="I120" s="69">
        <v>7796</v>
      </c>
      <c r="J120" s="69">
        <f>I120*0.08</f>
        <v>623.68000000000006</v>
      </c>
      <c r="K120" s="59">
        <v>120</v>
      </c>
      <c r="L120" s="69">
        <f>I120+J120+K120</f>
        <v>8539.68</v>
      </c>
      <c r="M120" s="73"/>
      <c r="N120" s="73">
        <v>400</v>
      </c>
      <c r="O120" s="73">
        <v>280</v>
      </c>
      <c r="R120" s="28"/>
      <c r="S120" s="28"/>
      <c r="T120" s="28"/>
    </row>
    <row r="121" spans="1:20">
      <c r="A121" s="28"/>
      <c r="B121" s="27"/>
      <c r="C121" s="28"/>
      <c r="D121" s="28"/>
      <c r="E121" s="28"/>
      <c r="F121" s="28"/>
      <c r="G121" s="28"/>
      <c r="H121" s="68" t="s">
        <v>139</v>
      </c>
      <c r="I121" s="69">
        <v>8890</v>
      </c>
      <c r="J121" s="69">
        <f>I121*0.08</f>
        <v>711.2</v>
      </c>
      <c r="K121" s="59">
        <v>120</v>
      </c>
      <c r="L121" s="69">
        <f>I121+J121+K121</f>
        <v>9721.2000000000007</v>
      </c>
      <c r="N121" s="73">
        <v>550</v>
      </c>
      <c r="O121" s="73">
        <v>380</v>
      </c>
      <c r="R121" s="28"/>
      <c r="S121" s="28"/>
      <c r="T121" s="28"/>
    </row>
    <row r="122" spans="1:20">
      <c r="A122" s="28"/>
      <c r="B122" s="27"/>
      <c r="C122" s="28"/>
      <c r="D122" s="28"/>
      <c r="E122" s="28"/>
      <c r="F122" s="28"/>
      <c r="G122" s="28"/>
      <c r="H122" s="68" t="s">
        <v>140</v>
      </c>
      <c r="I122" s="69">
        <v>10200</v>
      </c>
      <c r="J122" s="69">
        <f>I122*0.08</f>
        <v>816</v>
      </c>
      <c r="K122" s="69">
        <v>120</v>
      </c>
      <c r="L122" s="69">
        <f>I122+J122+K122</f>
        <v>11136</v>
      </c>
      <c r="N122" s="73">
        <v>700</v>
      </c>
      <c r="O122" s="73">
        <v>450</v>
      </c>
      <c r="R122" s="28"/>
      <c r="S122" s="28"/>
      <c r="T122" s="28"/>
    </row>
    <row r="123" spans="1:20">
      <c r="A123" s="28"/>
      <c r="B123" s="27"/>
      <c r="C123" s="28"/>
      <c r="D123" s="28"/>
      <c r="E123" s="28"/>
      <c r="F123" s="28"/>
      <c r="G123" s="28"/>
      <c r="H123" s="68" t="s">
        <v>141</v>
      </c>
      <c r="I123" s="69">
        <v>8890</v>
      </c>
      <c r="J123" s="69">
        <f>I123*0.08</f>
        <v>711.2</v>
      </c>
      <c r="K123" s="69">
        <v>120</v>
      </c>
      <c r="L123" s="69">
        <f>I123+J123+K123</f>
        <v>9721.2000000000007</v>
      </c>
      <c r="N123" s="73">
        <v>450</v>
      </c>
      <c r="O123" s="73">
        <v>300</v>
      </c>
      <c r="R123" s="28"/>
      <c r="S123" s="28"/>
      <c r="T123" s="28"/>
    </row>
    <row r="124" spans="1:20">
      <c r="A124" s="28"/>
      <c r="B124" s="27"/>
      <c r="C124" s="28"/>
      <c r="D124" s="28"/>
      <c r="E124" s="28"/>
      <c r="F124" s="28"/>
      <c r="G124" s="28"/>
      <c r="H124" s="68" t="s">
        <v>142</v>
      </c>
      <c r="I124" s="69">
        <v>2708</v>
      </c>
      <c r="J124" s="69">
        <f>I124*0.08</f>
        <v>216.64000000000001</v>
      </c>
      <c r="K124" s="69">
        <v>120</v>
      </c>
      <c r="L124" s="69">
        <f>I124+J124+K124</f>
        <v>3044.64</v>
      </c>
      <c r="N124" s="73">
        <v>160</v>
      </c>
      <c r="O124" s="73">
        <v>100</v>
      </c>
      <c r="R124" s="28"/>
      <c r="S124" s="28"/>
      <c r="T124" s="28"/>
    </row>
    <row r="125" spans="1:20">
      <c r="A125" s="28"/>
      <c r="B125" s="27"/>
      <c r="C125" s="28"/>
      <c r="D125" s="28"/>
      <c r="E125" s="28"/>
      <c r="F125" s="28"/>
      <c r="G125" s="28"/>
      <c r="H125" s="68" t="s">
        <v>143</v>
      </c>
      <c r="I125" s="69">
        <v>4340</v>
      </c>
      <c r="J125" s="69">
        <f>I125*0.08</f>
        <v>347.2</v>
      </c>
      <c r="K125" s="69">
        <v>120</v>
      </c>
      <c r="L125" s="69">
        <f>I125+J125+K125</f>
        <v>4807.2</v>
      </c>
      <c r="N125" s="73">
        <v>260</v>
      </c>
      <c r="O125" s="73">
        <v>160</v>
      </c>
      <c r="R125" s="28"/>
      <c r="S125" s="28"/>
      <c r="T125" s="28"/>
    </row>
    <row r="126" spans="1:20">
      <c r="A126" s="28"/>
      <c r="B126" s="27"/>
      <c r="C126" s="28"/>
      <c r="D126" s="28"/>
      <c r="E126" s="28"/>
      <c r="F126" s="28"/>
      <c r="G126" s="28"/>
      <c r="H126" s="68" t="s">
        <v>144</v>
      </c>
      <c r="I126" s="69">
        <v>2876</v>
      </c>
      <c r="J126" s="69">
        <f>I126*0.08</f>
        <v>230.08</v>
      </c>
      <c r="K126" s="69">
        <v>120</v>
      </c>
      <c r="L126" s="69">
        <f>I126+J126+K126</f>
        <v>3226.08</v>
      </c>
      <c r="N126" s="73">
        <v>170</v>
      </c>
      <c r="O126" s="73">
        <v>120</v>
      </c>
      <c r="R126" s="28"/>
      <c r="S126" s="28"/>
      <c r="T126" s="28"/>
    </row>
    <row r="127" spans="1:20">
      <c r="A127" s="28"/>
      <c r="B127" s="27"/>
      <c r="C127" s="28"/>
      <c r="D127" s="28"/>
      <c r="E127" s="28"/>
      <c r="F127" s="28"/>
      <c r="G127" s="28"/>
      <c r="H127" s="68" t="s">
        <v>145</v>
      </c>
      <c r="I127" s="69">
        <v>472</v>
      </c>
      <c r="J127" s="69">
        <f>I127*0.08</f>
        <v>37.76</v>
      </c>
      <c r="K127" s="69">
        <v>120</v>
      </c>
      <c r="L127" s="69">
        <f>I127+J127+K127</f>
        <v>629.76</v>
      </c>
      <c r="N127" s="73" t="s">
        <v>17</v>
      </c>
      <c r="O127" s="73" t="s">
        <v>17</v>
      </c>
      <c r="R127" s="28"/>
      <c r="S127" s="28"/>
      <c r="T127" s="28"/>
    </row>
    <row r="128" spans="1:20">
      <c r="A128" s="28"/>
      <c r="B128" s="27"/>
      <c r="C128" s="28"/>
      <c r="D128" s="28"/>
      <c r="E128" s="28"/>
      <c r="F128" s="28"/>
      <c r="G128" s="28"/>
      <c r="H128" s="68" t="s">
        <v>146</v>
      </c>
      <c r="I128" s="69">
        <v>11916</v>
      </c>
      <c r="J128" s="69">
        <f>I128*0.08</f>
        <v>953.28</v>
      </c>
      <c r="K128" s="69">
        <v>120</v>
      </c>
      <c r="L128" s="69">
        <f>I128+J128+K128</f>
        <v>12989.28</v>
      </c>
      <c r="N128" s="73">
        <v>700</v>
      </c>
      <c r="O128" s="73">
        <v>450</v>
      </c>
      <c r="R128" s="28"/>
      <c r="S128" s="28"/>
      <c r="T128" s="28"/>
    </row>
    <row r="129" spans="8:15">
      <c r="H129" s="68" t="s">
        <v>147</v>
      </c>
      <c r="I129" s="69">
        <v>2610</v>
      </c>
      <c r="J129" s="69">
        <f>I129*0.08</f>
        <v>208.8</v>
      </c>
      <c r="K129" s="69">
        <v>120</v>
      </c>
      <c r="L129" s="69">
        <f>I129+J129+K129</f>
        <v>2938.8</v>
      </c>
      <c r="N129" s="73">
        <v>200</v>
      </c>
      <c r="O129" s="73">
        <v>150</v>
      </c>
    </row>
    <row r="130" spans="8:15">
      <c r="H130" s="68" t="s">
        <v>148</v>
      </c>
      <c r="I130" s="69">
        <v>2444</v>
      </c>
      <c r="J130" s="69">
        <f>I130*0.08</f>
        <v>195.52</v>
      </c>
      <c r="K130" s="69">
        <v>120</v>
      </c>
      <c r="L130" s="69">
        <f>I130+J130+K130</f>
        <v>2759.52</v>
      </c>
      <c r="N130" s="73">
        <v>240</v>
      </c>
      <c r="O130" s="73">
        <v>160</v>
      </c>
    </row>
  </sheetData>
  <sheetProtection algorithmName="SHA-512" hashValue="rcQNUWFIyLq6YJpCJdIdTVVYqSwLxSf+yF9Lx0L1TNW4+tkseIsfHMdmItjLY8BE2w2WzPcYLSvSlGsCQ5l/Rg==" saltValue="/Qo0lGsZyOwcd16tZoDptQ==" spinCount="100000" sheet="1" objects="1" scenarios="1" selectLockedCells="1"/>
  <sortState xmlns:xlrd2="http://schemas.microsoft.com/office/spreadsheetml/2017/richdata2" ref="H1:O99">
    <sortCondition ref="H2:H99"/>
  </sortState>
  <mergeCells count="1">
    <mergeCell ref="E2:F2"/>
  </mergeCells>
  <conditionalFormatting sqref="C18">
    <cfRule type="cellIs" dxfId="1" priority="1" operator="lessThan">
      <formula>0</formula>
    </cfRule>
    <cfRule type="cellIs" dxfId="0" priority="2" operator="greaterThan">
      <formula>0</formula>
    </cfRule>
  </conditionalFormatting>
  <dataValidations count="2">
    <dataValidation type="list" allowBlank="1" showInputMessage="1" showErrorMessage="1" sqref="C13" xr:uid="{0E4780E3-7323-4D9A-975B-58B5319570AF}">
      <formula1>Produkter</formula1>
    </dataValidation>
    <dataValidation type="list" allowBlank="1" showInputMessage="1" sqref="H66" xr:uid="{7ACE13B8-7C97-E14B-AAFE-59C61BBAB8A5}">
      <formula1>$A$2:$A$106</formula1>
    </dataValidation>
  </dataValidations>
  <pageMargins left="0.7" right="0.7" top="0.75" bottom="0.75" header="0.3" footer="0.3"/>
  <pageSetup paperSize="9" orientation="portrait" horizontalDpi="300" verticalDpi="300"/>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s q m i d = " 7 c 6 f 8 d 9 a - 8 7 3 d - 4 3 5 5 - a 8 c c - 1 9 b 9 3 8 6 c d a 3 2 "   x m l n s = " h t t p : / / s c h e m a s . m i c r o s o f t . c o m / D a t a M a s h u p " > A A A A A B U D A A B Q S w M E F A A C A A g A g l 1 W W B U x j S e l A A A A 9 g A A A B I A H A B D b 2 5 m a W c v U G F j a 2 F n Z S 5 4 b W w g o h g A K K A U A A A A A A A A A A A A A A A A A A A A A A A A A A A A h Y 8 x D o I w G I W v Q r r T l m o M I T 9 l M G 6 S m J A Y 1 6 Z W a I R i a K H c z c E j e Q U x i r o 5 v u 9 9 w 3 v 3 6 w 2 y s a m D Q X V W t y Z F E a Y o U E a 2 R 2 3 K F P X u F M Y o 4 7 A T 8 i x K F U y y s c l o j y m q n L s k h H j v s V / g t i s J o z Q i h 3 x b y E o 1 A n 1 k / V 8 O t b F O G K k Q h / 1 r D G c 4 Y k u 8 Y j G m Q G Y I u T Z f g U 1 7 n + 0 P h H V f u 7 5 T 3 A 5 h s Q E y R y D v D / w B U E s D B B Q A A g A I A I J d V l g 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C X V Z Y K I p H u A 4 A A A A R A A A A E w A c A E Z v c m 1 1 b G F z L 1 N l Y 3 R p b 2 4 x L m 0 g o h g A K K A U A A A A A A A A A A A A A A A A A A A A A A A A A A A A K 0 5 N L s n M z 1 M I h t C G 1 g B Q S w E C L Q A U A A I A C A C C X V Z Y F T G N J 6 U A A A D 2 A A A A E g A A A A A A A A A A A A A A A A A A A A A A Q 2 9 u Z m l n L 1 B h Y 2 t h Z 2 U u e G 1 s U E s B A i 0 A F A A C A A g A g l 1 W W A / K 6 a u k A A A A 6 Q A A A B M A A A A A A A A A A A A A A A A A 8 Q A A A F t D b 2 5 0 Z W 5 0 X 1 R 5 c G V z X S 5 4 b W x Q S w E C L Q A U A A I A C A C C X V Z Y 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M V Y p Z S 9 G W U q O 0 p 4 h G b p r S Q A A A A A C A A A A A A A Q Z g A A A A E A A C A A A A B A K I Y s i W k S K A A o E r 9 o e 8 9 g + H B Z 4 k v C l s G L H n 2 g 4 o 4 G 1 Q A A A A A O g A A A A A I A A C A A A A D y K T r 7 1 K t c E W x / 2 Y 8 K n W 5 5 b K E 6 X d i W 1 T s t Q i k C 9 / F 6 C V A A A A D p c r I 5 R S 4 Z V + V S V P u Q G N p t a x j W 9 c O U w m e q j X 9 N s Q R 3 l g p 3 D q 7 r E i i 1 p o 0 r h 3 J L q 3 w R n Z s D h n U p z + m u + Z 5 E H x T 6 x 6 8 3 5 f + u t 0 8 Z R z i o Z x J U e U A A A A C Y E g H m O D h B w V B 2 x K D N o e R X A r M + t 5 Y m M G C S X 2 k / / B E n R H Y 1 L J D d A 7 O g B K E R h e 9 n H g q i d e r x q v q K r s J g L d t r l T u N < / D a t a M a s h u p > 
</file>

<file path=customXml/itemProps1.xml><?xml version="1.0" encoding="utf-8"?>
<ds:datastoreItem xmlns:ds="http://schemas.openxmlformats.org/officeDocument/2006/customXml" ds:itemID="{77FED29A-EA02-45E2-972C-6054C374A250}"/>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Serge Terzian</dc:creator>
  <cp:keywords/>
  <dc:description/>
  <cp:lastModifiedBy/>
  <cp:revision/>
  <dcterms:created xsi:type="dcterms:W3CDTF">2024-02-20T07:29:31Z</dcterms:created>
  <dcterms:modified xsi:type="dcterms:W3CDTF">2025-10-17T15:55:42Z</dcterms:modified>
  <cp:category/>
  <cp:contentStatus/>
</cp:coreProperties>
</file>